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2715" windowWidth="20550" windowHeight="5085"/>
  </bookViews>
  <sheets>
    <sheet name="Лист1" sheetId="1" r:id="rId1"/>
    <sheet name="без сирот" sheetId="4" r:id="rId2"/>
    <sheet name="Лист2" sheetId="2" r:id="rId3"/>
    <sheet name="Лист3" sheetId="3" r:id="rId4"/>
  </sheets>
  <definedNames>
    <definedName name="_xlnm.Print_Area" localSheetId="1">'без сирот'!$A$1:$AF$116</definedName>
    <definedName name="_xlnm.Print_Area" localSheetId="0">Лист1!$A$1:$AH$111</definedName>
  </definedNames>
  <calcPr calcId="124519"/>
</workbook>
</file>

<file path=xl/calcChain.xml><?xml version="1.0" encoding="utf-8"?>
<calcChain xmlns="http://schemas.openxmlformats.org/spreadsheetml/2006/main">
  <c r="X108" i="1"/>
  <c r="U108"/>
  <c r="R108"/>
  <c r="O108"/>
  <c r="L108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U6"/>
  <c r="R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O6"/>
  <c r="L6"/>
  <c r="AF108"/>
  <c r="C108"/>
  <c r="X6"/>
  <c r="W108"/>
  <c r="AD108"/>
  <c r="T108"/>
  <c r="Q108"/>
  <c r="N108"/>
  <c r="J10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6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6"/>
  <c r="AC109" i="4" l="1"/>
  <c r="AB109"/>
  <c r="W109"/>
  <c r="V109"/>
  <c r="T109"/>
  <c r="S109"/>
  <c r="Q109"/>
  <c r="R109"/>
  <c r="P109"/>
  <c r="N109"/>
  <c r="M109"/>
  <c r="K109"/>
  <c r="J109"/>
  <c r="H109"/>
  <c r="G109"/>
  <c r="E109"/>
  <c r="Z109"/>
  <c r="D109"/>
  <c r="Y109"/>
  <c r="C109"/>
  <c r="Z108"/>
  <c r="AD108"/>
  <c r="X108"/>
  <c r="U108"/>
  <c r="R108"/>
  <c r="O108"/>
  <c r="L108"/>
  <c r="I108"/>
  <c r="F108"/>
  <c r="AA108"/>
  <c r="AE108"/>
  <c r="AF108"/>
  <c r="Z107"/>
  <c r="AD107"/>
  <c r="X107"/>
  <c r="U107"/>
  <c r="R107"/>
  <c r="O107"/>
  <c r="L107"/>
  <c r="I107"/>
  <c r="F107"/>
  <c r="AA107"/>
  <c r="AE107"/>
  <c r="AF107"/>
  <c r="Z106"/>
  <c r="AD106"/>
  <c r="X106"/>
  <c r="U106"/>
  <c r="R106"/>
  <c r="O106"/>
  <c r="L106"/>
  <c r="I106"/>
  <c r="F106"/>
  <c r="AA106"/>
  <c r="AE106"/>
  <c r="AF106"/>
  <c r="Z105"/>
  <c r="AD105"/>
  <c r="X105"/>
  <c r="U105"/>
  <c r="R105"/>
  <c r="O105"/>
  <c r="L105"/>
  <c r="I105"/>
  <c r="F105"/>
  <c r="AA105"/>
  <c r="AE105"/>
  <c r="AF105"/>
  <c r="Z104"/>
  <c r="AD104"/>
  <c r="X104"/>
  <c r="U104"/>
  <c r="R104"/>
  <c r="O104"/>
  <c r="L104"/>
  <c r="I104"/>
  <c r="F104"/>
  <c r="AA104"/>
  <c r="AE104"/>
  <c r="AF104"/>
  <c r="Z103"/>
  <c r="AD103"/>
  <c r="X103"/>
  <c r="U103"/>
  <c r="R103"/>
  <c r="O103"/>
  <c r="L103"/>
  <c r="I103"/>
  <c r="F103"/>
  <c r="AA103"/>
  <c r="AE103"/>
  <c r="AF103"/>
  <c r="Z102"/>
  <c r="AD102"/>
  <c r="X102"/>
  <c r="U102"/>
  <c r="R102"/>
  <c r="O102"/>
  <c r="L102"/>
  <c r="I102"/>
  <c r="F102"/>
  <c r="AA102"/>
  <c r="AE102"/>
  <c r="AF102"/>
  <c r="Z101"/>
  <c r="AD101"/>
  <c r="X101"/>
  <c r="U101"/>
  <c r="R101"/>
  <c r="O101"/>
  <c r="L101"/>
  <c r="I101"/>
  <c r="F101"/>
  <c r="AA101"/>
  <c r="AE101"/>
  <c r="AF101"/>
  <c r="Z100"/>
  <c r="AD100"/>
  <c r="X100"/>
  <c r="U100"/>
  <c r="R100"/>
  <c r="O100"/>
  <c r="L100"/>
  <c r="I100"/>
  <c r="F100"/>
  <c r="AA100"/>
  <c r="AE100"/>
  <c r="AF100"/>
  <c r="Z99"/>
  <c r="AD99"/>
  <c r="X99"/>
  <c r="U99"/>
  <c r="R99"/>
  <c r="O99"/>
  <c r="L99"/>
  <c r="I99"/>
  <c r="F99"/>
  <c r="AA99"/>
  <c r="AE99"/>
  <c r="AF99"/>
  <c r="Z98"/>
  <c r="AD98"/>
  <c r="X98"/>
  <c r="U98"/>
  <c r="R98"/>
  <c r="O98"/>
  <c r="L98"/>
  <c r="I98"/>
  <c r="F98"/>
  <c r="AA98"/>
  <c r="AE98"/>
  <c r="AF98"/>
  <c r="Z97"/>
  <c r="AD97"/>
  <c r="X97"/>
  <c r="U97"/>
  <c r="R97"/>
  <c r="O97"/>
  <c r="L97"/>
  <c r="I97"/>
  <c r="F97"/>
  <c r="AA97"/>
  <c r="AE97"/>
  <c r="AF97"/>
  <c r="Z96"/>
  <c r="AD96"/>
  <c r="X96"/>
  <c r="U96"/>
  <c r="R96"/>
  <c r="O96"/>
  <c r="L96"/>
  <c r="I96"/>
  <c r="F96"/>
  <c r="AA96"/>
  <c r="AE96"/>
  <c r="AF96"/>
  <c r="Z95"/>
  <c r="AD95"/>
  <c r="X95"/>
  <c r="U95"/>
  <c r="R95"/>
  <c r="O95"/>
  <c r="L95"/>
  <c r="I95"/>
  <c r="F95"/>
  <c r="AA95"/>
  <c r="AE95"/>
  <c r="AF95"/>
  <c r="Z94"/>
  <c r="AD94"/>
  <c r="X94"/>
  <c r="U94"/>
  <c r="R94"/>
  <c r="O94"/>
  <c r="L94"/>
  <c r="I94"/>
  <c r="F94"/>
  <c r="AA94"/>
  <c r="AE94"/>
  <c r="AF94"/>
  <c r="Z93"/>
  <c r="AD93"/>
  <c r="X93"/>
  <c r="U93"/>
  <c r="R93"/>
  <c r="O93"/>
  <c r="L93"/>
  <c r="I93"/>
  <c r="F93"/>
  <c r="AA93"/>
  <c r="AE93"/>
  <c r="AF93"/>
  <c r="Z92"/>
  <c r="AD92"/>
  <c r="X92"/>
  <c r="U92"/>
  <c r="R92"/>
  <c r="O92"/>
  <c r="L92"/>
  <c r="I92"/>
  <c r="F92"/>
  <c r="AA92"/>
  <c r="AE92"/>
  <c r="AF92"/>
  <c r="Z91"/>
  <c r="AD91"/>
  <c r="X91"/>
  <c r="U91"/>
  <c r="R91"/>
  <c r="O91"/>
  <c r="L91"/>
  <c r="I91"/>
  <c r="F91"/>
  <c r="AA91"/>
  <c r="AE91"/>
  <c r="AF91"/>
  <c r="Z90"/>
  <c r="AD90"/>
  <c r="X90"/>
  <c r="U90"/>
  <c r="R90"/>
  <c r="O90"/>
  <c r="L90"/>
  <c r="I90"/>
  <c r="F90"/>
  <c r="AA90"/>
  <c r="AE90"/>
  <c r="AF90"/>
  <c r="Z89"/>
  <c r="AD89"/>
  <c r="X89"/>
  <c r="U89"/>
  <c r="R89"/>
  <c r="O89"/>
  <c r="L89"/>
  <c r="I89"/>
  <c r="F89"/>
  <c r="AA89"/>
  <c r="AE89"/>
  <c r="AF89"/>
  <c r="Z88"/>
  <c r="AD88"/>
  <c r="X88"/>
  <c r="U88"/>
  <c r="R88"/>
  <c r="O88"/>
  <c r="L88"/>
  <c r="I88"/>
  <c r="F88"/>
  <c r="AA88"/>
  <c r="AE88"/>
  <c r="AF88"/>
  <c r="Z87"/>
  <c r="AD87"/>
  <c r="X87"/>
  <c r="U87"/>
  <c r="R87"/>
  <c r="O87"/>
  <c r="L87"/>
  <c r="I87"/>
  <c r="F87"/>
  <c r="AA87"/>
  <c r="AE87"/>
  <c r="AF87"/>
  <c r="Z86"/>
  <c r="AD86"/>
  <c r="X86"/>
  <c r="U86"/>
  <c r="R86"/>
  <c r="O86"/>
  <c r="L86"/>
  <c r="I86"/>
  <c r="F86"/>
  <c r="AA86"/>
  <c r="AE86"/>
  <c r="AF86"/>
  <c r="Z85"/>
  <c r="AD85"/>
  <c r="X85"/>
  <c r="U85"/>
  <c r="R85"/>
  <c r="O85"/>
  <c r="L85"/>
  <c r="I85"/>
  <c r="F85"/>
  <c r="AA85"/>
  <c r="AE85"/>
  <c r="AF85"/>
  <c r="Z84"/>
  <c r="AD84"/>
  <c r="X84"/>
  <c r="U84"/>
  <c r="R84"/>
  <c r="O84"/>
  <c r="L84"/>
  <c r="I84"/>
  <c r="F84"/>
  <c r="AA84"/>
  <c r="AE84"/>
  <c r="AF84"/>
  <c r="Z83"/>
  <c r="AD83"/>
  <c r="X83"/>
  <c r="U83"/>
  <c r="R83"/>
  <c r="O83"/>
  <c r="L83"/>
  <c r="I83"/>
  <c r="F83"/>
  <c r="AA83"/>
  <c r="AE83"/>
  <c r="AF83"/>
  <c r="Z82"/>
  <c r="AD82"/>
  <c r="X82"/>
  <c r="U82"/>
  <c r="R82"/>
  <c r="O82"/>
  <c r="L82"/>
  <c r="I82"/>
  <c r="F82"/>
  <c r="AA82"/>
  <c r="AE82"/>
  <c r="AF82"/>
  <c r="Z81"/>
  <c r="AD81"/>
  <c r="X81"/>
  <c r="U81"/>
  <c r="R81"/>
  <c r="O81"/>
  <c r="L81"/>
  <c r="I81"/>
  <c r="F81"/>
  <c r="AA81"/>
  <c r="AE81"/>
  <c r="AF81"/>
  <c r="Z80"/>
  <c r="AD80"/>
  <c r="X80"/>
  <c r="U80"/>
  <c r="R80"/>
  <c r="O80"/>
  <c r="L80"/>
  <c r="I80"/>
  <c r="F80"/>
  <c r="AA80"/>
  <c r="AE80"/>
  <c r="AF80"/>
  <c r="Z79"/>
  <c r="AD79"/>
  <c r="X79"/>
  <c r="U79"/>
  <c r="R79"/>
  <c r="O79"/>
  <c r="L79"/>
  <c r="I79"/>
  <c r="F79"/>
  <c r="AA79"/>
  <c r="AE79"/>
  <c r="AF79"/>
  <c r="Z78"/>
  <c r="AD78"/>
  <c r="X78"/>
  <c r="U78"/>
  <c r="R78"/>
  <c r="O78"/>
  <c r="L78"/>
  <c r="I78"/>
  <c r="F78"/>
  <c r="AA78"/>
  <c r="AE78"/>
  <c r="AF78"/>
  <c r="Z77"/>
  <c r="AD77"/>
  <c r="X77"/>
  <c r="U77"/>
  <c r="R77"/>
  <c r="O77"/>
  <c r="L77"/>
  <c r="I77"/>
  <c r="F77"/>
  <c r="AA77"/>
  <c r="AE77"/>
  <c r="AF77"/>
  <c r="Z76"/>
  <c r="AD76"/>
  <c r="X76"/>
  <c r="U76"/>
  <c r="R76"/>
  <c r="O76"/>
  <c r="L76"/>
  <c r="I76"/>
  <c r="F76"/>
  <c r="AA76"/>
  <c r="AE76"/>
  <c r="AF76"/>
  <c r="Z75"/>
  <c r="AD75"/>
  <c r="X75"/>
  <c r="U75"/>
  <c r="R75"/>
  <c r="O75"/>
  <c r="L75"/>
  <c r="I75"/>
  <c r="F75"/>
  <c r="AA75"/>
  <c r="AE75"/>
  <c r="AF75"/>
  <c r="Z74"/>
  <c r="AD74"/>
  <c r="X74"/>
  <c r="U74"/>
  <c r="R74"/>
  <c r="O74"/>
  <c r="L74"/>
  <c r="I74"/>
  <c r="F74"/>
  <c r="AA74"/>
  <c r="AE74"/>
  <c r="AF74"/>
  <c r="Z73"/>
  <c r="AD73"/>
  <c r="X73"/>
  <c r="U73"/>
  <c r="R73"/>
  <c r="O73"/>
  <c r="L73"/>
  <c r="I73"/>
  <c r="F73"/>
  <c r="AA73"/>
  <c r="AE73"/>
  <c r="AF73"/>
  <c r="Z72"/>
  <c r="AD72"/>
  <c r="X72"/>
  <c r="U72"/>
  <c r="R72"/>
  <c r="O72"/>
  <c r="L72"/>
  <c r="I72"/>
  <c r="F72"/>
  <c r="AA72"/>
  <c r="AE72"/>
  <c r="AF72"/>
  <c r="Z71"/>
  <c r="AD71"/>
  <c r="X71"/>
  <c r="U71"/>
  <c r="R71"/>
  <c r="O71"/>
  <c r="L71"/>
  <c r="I71"/>
  <c r="F71"/>
  <c r="AA71"/>
  <c r="AE71"/>
  <c r="AF71"/>
  <c r="Z70"/>
  <c r="AD70"/>
  <c r="X70"/>
  <c r="U70"/>
  <c r="R70"/>
  <c r="O70"/>
  <c r="L70"/>
  <c r="I70"/>
  <c r="F70"/>
  <c r="AA70"/>
  <c r="AE70"/>
  <c r="AF70"/>
  <c r="Z69"/>
  <c r="AD69"/>
  <c r="X69"/>
  <c r="U69"/>
  <c r="R69"/>
  <c r="O69"/>
  <c r="L69"/>
  <c r="I69"/>
  <c r="F69"/>
  <c r="AA69"/>
  <c r="AE69"/>
  <c r="AF69"/>
  <c r="Z68"/>
  <c r="AD68"/>
  <c r="X68"/>
  <c r="U68"/>
  <c r="R68"/>
  <c r="O68"/>
  <c r="L68"/>
  <c r="I68"/>
  <c r="F68"/>
  <c r="AA68"/>
  <c r="AE68"/>
  <c r="AF68"/>
  <c r="Z67"/>
  <c r="AD67"/>
  <c r="X67"/>
  <c r="U67"/>
  <c r="R67"/>
  <c r="O67"/>
  <c r="L67"/>
  <c r="I67"/>
  <c r="F67"/>
  <c r="AA67"/>
  <c r="AE67"/>
  <c r="AF67"/>
  <c r="Z66"/>
  <c r="AD66"/>
  <c r="X66"/>
  <c r="U66"/>
  <c r="R66"/>
  <c r="O66"/>
  <c r="L66"/>
  <c r="I66"/>
  <c r="F66"/>
  <c r="AA66"/>
  <c r="AE66"/>
  <c r="AF66"/>
  <c r="Z65"/>
  <c r="AD65"/>
  <c r="X65"/>
  <c r="U65"/>
  <c r="R65"/>
  <c r="O65"/>
  <c r="L65"/>
  <c r="I65"/>
  <c r="F65"/>
  <c r="AA65"/>
  <c r="AE65"/>
  <c r="AF65"/>
  <c r="Z64"/>
  <c r="AD64"/>
  <c r="X64"/>
  <c r="U64"/>
  <c r="R64"/>
  <c r="O64"/>
  <c r="L64"/>
  <c r="I64"/>
  <c r="F64"/>
  <c r="AA64"/>
  <c r="AE64"/>
  <c r="AF64"/>
  <c r="Z63"/>
  <c r="AD63"/>
  <c r="X63"/>
  <c r="U63"/>
  <c r="R63"/>
  <c r="O63"/>
  <c r="L63"/>
  <c r="I63"/>
  <c r="F63"/>
  <c r="AA63"/>
  <c r="AE63"/>
  <c r="AF63"/>
  <c r="Z62"/>
  <c r="AD62"/>
  <c r="X62"/>
  <c r="U62"/>
  <c r="R62"/>
  <c r="O62"/>
  <c r="L62"/>
  <c r="I62"/>
  <c r="F62"/>
  <c r="AA62"/>
  <c r="AE62"/>
  <c r="AF62"/>
  <c r="Z61"/>
  <c r="AD61"/>
  <c r="X61"/>
  <c r="U61"/>
  <c r="R61"/>
  <c r="O61"/>
  <c r="L61"/>
  <c r="I61"/>
  <c r="F61"/>
  <c r="AA61"/>
  <c r="AE61"/>
  <c r="AF61"/>
  <c r="Z60"/>
  <c r="AD60"/>
  <c r="X60"/>
  <c r="U60"/>
  <c r="R60"/>
  <c r="O60"/>
  <c r="L60"/>
  <c r="I60"/>
  <c r="F60"/>
  <c r="AA60"/>
  <c r="AE60"/>
  <c r="AF60"/>
  <c r="Z59"/>
  <c r="AD59"/>
  <c r="X59"/>
  <c r="U59"/>
  <c r="R59"/>
  <c r="O59"/>
  <c r="L59"/>
  <c r="I59"/>
  <c r="F59"/>
  <c r="AA59"/>
  <c r="AE59"/>
  <c r="AF59"/>
  <c r="Z58"/>
  <c r="AD58"/>
  <c r="X58"/>
  <c r="U58"/>
  <c r="R58"/>
  <c r="O58"/>
  <c r="L58"/>
  <c r="I58"/>
  <c r="F58"/>
  <c r="AA58"/>
  <c r="AE58"/>
  <c r="AF58"/>
  <c r="Z57"/>
  <c r="AD57"/>
  <c r="X57"/>
  <c r="U57"/>
  <c r="R57"/>
  <c r="O57"/>
  <c r="L57"/>
  <c r="I57"/>
  <c r="F57"/>
  <c r="AA57"/>
  <c r="AE57"/>
  <c r="AF57"/>
  <c r="Z56"/>
  <c r="AD56"/>
  <c r="X56"/>
  <c r="U56"/>
  <c r="R56"/>
  <c r="O56"/>
  <c r="L56"/>
  <c r="I56"/>
  <c r="F56"/>
  <c r="AA56"/>
  <c r="AE56"/>
  <c r="AF56"/>
  <c r="Z55"/>
  <c r="AD55"/>
  <c r="X55"/>
  <c r="U55"/>
  <c r="R55"/>
  <c r="O55"/>
  <c r="L55"/>
  <c r="I55"/>
  <c r="F55"/>
  <c r="AA55"/>
  <c r="AE55"/>
  <c r="AF55"/>
  <c r="Z54"/>
  <c r="AD54"/>
  <c r="X54"/>
  <c r="U54"/>
  <c r="R54"/>
  <c r="O54"/>
  <c r="L54"/>
  <c r="I54"/>
  <c r="F54"/>
  <c r="AA54"/>
  <c r="AE54"/>
  <c r="AF54"/>
  <c r="Z53"/>
  <c r="AD53"/>
  <c r="X53"/>
  <c r="U53"/>
  <c r="R53"/>
  <c r="O53"/>
  <c r="L53"/>
  <c r="I53"/>
  <c r="F53"/>
  <c r="AA53"/>
  <c r="AE53"/>
  <c r="AF53"/>
  <c r="Z52"/>
  <c r="AD52"/>
  <c r="X52"/>
  <c r="U52"/>
  <c r="R52"/>
  <c r="O52"/>
  <c r="L52"/>
  <c r="I52"/>
  <c r="F52"/>
  <c r="AA52"/>
  <c r="AE52"/>
  <c r="AF52"/>
  <c r="Z51"/>
  <c r="AD51"/>
  <c r="X51"/>
  <c r="U51"/>
  <c r="R51"/>
  <c r="O51"/>
  <c r="L51"/>
  <c r="I51"/>
  <c r="F51"/>
  <c r="AA51"/>
  <c r="AE51"/>
  <c r="AF51"/>
  <c r="Z50"/>
  <c r="AD50"/>
  <c r="X50"/>
  <c r="U50"/>
  <c r="R50"/>
  <c r="O50"/>
  <c r="L50"/>
  <c r="I50"/>
  <c r="F50"/>
  <c r="AA50"/>
  <c r="AE50"/>
  <c r="AF50"/>
  <c r="Z49"/>
  <c r="AD49"/>
  <c r="X49"/>
  <c r="U49"/>
  <c r="R49"/>
  <c r="O49"/>
  <c r="L49"/>
  <c r="I49"/>
  <c r="F49"/>
  <c r="AA49"/>
  <c r="AE49"/>
  <c r="AF49"/>
  <c r="Z48"/>
  <c r="AD48"/>
  <c r="X48"/>
  <c r="U48"/>
  <c r="R48"/>
  <c r="O48"/>
  <c r="L48"/>
  <c r="I48"/>
  <c r="F48"/>
  <c r="AA48"/>
  <c r="AE48"/>
  <c r="AF48"/>
  <c r="Z47"/>
  <c r="AD47"/>
  <c r="X47"/>
  <c r="U47"/>
  <c r="R47"/>
  <c r="O47"/>
  <c r="L47"/>
  <c r="I47"/>
  <c r="F47"/>
  <c r="AA47"/>
  <c r="AE47"/>
  <c r="AF47"/>
  <c r="Z46"/>
  <c r="AD46"/>
  <c r="X46"/>
  <c r="U46"/>
  <c r="R46"/>
  <c r="O46"/>
  <c r="L46"/>
  <c r="I46"/>
  <c r="F46"/>
  <c r="AA46"/>
  <c r="AE46"/>
  <c r="AF46"/>
  <c r="Z45"/>
  <c r="AD45"/>
  <c r="X45"/>
  <c r="U45"/>
  <c r="R45"/>
  <c r="O45"/>
  <c r="L45"/>
  <c r="I45"/>
  <c r="F45"/>
  <c r="AA45"/>
  <c r="AE45"/>
  <c r="AF45"/>
  <c r="Z44"/>
  <c r="AD44"/>
  <c r="X44"/>
  <c r="U44"/>
  <c r="R44"/>
  <c r="O44"/>
  <c r="L44"/>
  <c r="I44"/>
  <c r="F44"/>
  <c r="AA44"/>
  <c r="AE44"/>
  <c r="AF44"/>
  <c r="Z43"/>
  <c r="AD43"/>
  <c r="X43"/>
  <c r="U43"/>
  <c r="R43"/>
  <c r="O43"/>
  <c r="L43"/>
  <c r="I43"/>
  <c r="F43"/>
  <c r="AA43"/>
  <c r="AE43"/>
  <c r="AF43"/>
  <c r="Z42"/>
  <c r="AD42"/>
  <c r="X42"/>
  <c r="U42"/>
  <c r="R42"/>
  <c r="O42"/>
  <c r="L42"/>
  <c r="I42"/>
  <c r="F42"/>
  <c r="AA42"/>
  <c r="AE42"/>
  <c r="AF42"/>
  <c r="Z41"/>
  <c r="AD41"/>
  <c r="X41"/>
  <c r="U41"/>
  <c r="R41"/>
  <c r="O41"/>
  <c r="L41"/>
  <c r="I41"/>
  <c r="F41"/>
  <c r="AA41"/>
  <c r="AE41"/>
  <c r="AF41"/>
  <c r="Z40"/>
  <c r="AD40"/>
  <c r="X40"/>
  <c r="U40"/>
  <c r="R40"/>
  <c r="O40"/>
  <c r="L40"/>
  <c r="I40"/>
  <c r="F40"/>
  <c r="AA40"/>
  <c r="AE40"/>
  <c r="AF40"/>
  <c r="Z39"/>
  <c r="AD39"/>
  <c r="X39"/>
  <c r="U39"/>
  <c r="R39"/>
  <c r="O39"/>
  <c r="L39"/>
  <c r="I39"/>
  <c r="F39"/>
  <c r="AA39"/>
  <c r="AE39"/>
  <c r="AF39"/>
  <c r="Z38"/>
  <c r="AD38"/>
  <c r="X38"/>
  <c r="U38"/>
  <c r="R38"/>
  <c r="O38"/>
  <c r="L38"/>
  <c r="I38"/>
  <c r="F38"/>
  <c r="AA38"/>
  <c r="AE38"/>
  <c r="AF38"/>
  <c r="Z37"/>
  <c r="AD37"/>
  <c r="X37"/>
  <c r="U37"/>
  <c r="R37"/>
  <c r="O37"/>
  <c r="L37"/>
  <c r="I37"/>
  <c r="F37"/>
  <c r="AA37"/>
  <c r="AE37"/>
  <c r="AF37"/>
  <c r="Z36"/>
  <c r="AD36"/>
  <c r="X36"/>
  <c r="U36"/>
  <c r="R36"/>
  <c r="O36"/>
  <c r="L36"/>
  <c r="I36"/>
  <c r="F36"/>
  <c r="AA36"/>
  <c r="AE36"/>
  <c r="AF36"/>
  <c r="Z35"/>
  <c r="AD35"/>
  <c r="X35"/>
  <c r="U35"/>
  <c r="R35"/>
  <c r="O35"/>
  <c r="L35"/>
  <c r="I35"/>
  <c r="F35"/>
  <c r="AA35"/>
  <c r="AE35"/>
  <c r="AF35"/>
  <c r="Z34"/>
  <c r="AD34"/>
  <c r="X34"/>
  <c r="U34"/>
  <c r="R34"/>
  <c r="O34"/>
  <c r="L34"/>
  <c r="I34"/>
  <c r="F34"/>
  <c r="AA34"/>
  <c r="AE34"/>
  <c r="AF34"/>
  <c r="Z33"/>
  <c r="AD33"/>
  <c r="X33"/>
  <c r="U33"/>
  <c r="R33"/>
  <c r="O33"/>
  <c r="L33"/>
  <c r="I33"/>
  <c r="F33"/>
  <c r="AA33"/>
  <c r="AE33"/>
  <c r="AF33"/>
  <c r="Z32"/>
  <c r="AD32"/>
  <c r="X32"/>
  <c r="U32"/>
  <c r="R32"/>
  <c r="O32"/>
  <c r="L32"/>
  <c r="I32"/>
  <c r="F32"/>
  <c r="AA32"/>
  <c r="AE32"/>
  <c r="AF32"/>
  <c r="Z31"/>
  <c r="AD31"/>
  <c r="X31"/>
  <c r="U31"/>
  <c r="R31"/>
  <c r="O31"/>
  <c r="L31"/>
  <c r="I31"/>
  <c r="F31"/>
  <c r="AA31"/>
  <c r="AE31"/>
  <c r="AF31"/>
  <c r="Z30"/>
  <c r="AD30"/>
  <c r="X30"/>
  <c r="U30"/>
  <c r="R30"/>
  <c r="O30"/>
  <c r="L30"/>
  <c r="I30"/>
  <c r="F30"/>
  <c r="AA30"/>
  <c r="AE30"/>
  <c r="AF30"/>
  <c r="Z29"/>
  <c r="AD29"/>
  <c r="X29"/>
  <c r="U29"/>
  <c r="R29"/>
  <c r="O29"/>
  <c r="L29"/>
  <c r="I29"/>
  <c r="F29"/>
  <c r="AA29"/>
  <c r="AE29"/>
  <c r="AF29"/>
  <c r="Z28"/>
  <c r="AD28"/>
  <c r="X28"/>
  <c r="U28"/>
  <c r="R28"/>
  <c r="O28"/>
  <c r="L28"/>
  <c r="I28"/>
  <c r="F28"/>
  <c r="AA28"/>
  <c r="AE28"/>
  <c r="AF28"/>
  <c r="Z27"/>
  <c r="AD27"/>
  <c r="X27"/>
  <c r="U27"/>
  <c r="R27"/>
  <c r="O27"/>
  <c r="L27"/>
  <c r="I27"/>
  <c r="F27"/>
  <c r="AA27"/>
  <c r="AE27"/>
  <c r="AF27"/>
  <c r="Z26"/>
  <c r="AD26"/>
  <c r="X26"/>
  <c r="U26"/>
  <c r="R26"/>
  <c r="O26"/>
  <c r="L26"/>
  <c r="I26"/>
  <c r="F26"/>
  <c r="AA26"/>
  <c r="AE26"/>
  <c r="AF26"/>
  <c r="Z25"/>
  <c r="AD25"/>
  <c r="X25"/>
  <c r="U25"/>
  <c r="R25"/>
  <c r="O25"/>
  <c r="L25"/>
  <c r="I25"/>
  <c r="F25"/>
  <c r="AA25"/>
  <c r="AE25"/>
  <c r="AF25"/>
  <c r="Z24"/>
  <c r="AD24"/>
  <c r="X24"/>
  <c r="U24"/>
  <c r="R24"/>
  <c r="O24"/>
  <c r="L24"/>
  <c r="I24"/>
  <c r="F24"/>
  <c r="AA24"/>
  <c r="AE24"/>
  <c r="AF24"/>
  <c r="Z23"/>
  <c r="AD23"/>
  <c r="X23"/>
  <c r="U23"/>
  <c r="R23"/>
  <c r="O23"/>
  <c r="L23"/>
  <c r="I23"/>
  <c r="F23"/>
  <c r="AA23"/>
  <c r="AE23"/>
  <c r="AF23"/>
  <c r="Z22"/>
  <c r="AD22"/>
  <c r="X22"/>
  <c r="U22"/>
  <c r="R22"/>
  <c r="O22"/>
  <c r="L22"/>
  <c r="I22"/>
  <c r="F22"/>
  <c r="Z21"/>
  <c r="AD21"/>
  <c r="X21"/>
  <c r="U21"/>
  <c r="R21"/>
  <c r="O21"/>
  <c r="L21"/>
  <c r="I21"/>
  <c r="F21"/>
  <c r="AA21"/>
  <c r="AE21"/>
  <c r="AF21"/>
  <c r="Z20"/>
  <c r="AD20"/>
  <c r="X20"/>
  <c r="U20"/>
  <c r="R20"/>
  <c r="O20"/>
  <c r="L20"/>
  <c r="I20"/>
  <c r="F20"/>
  <c r="AA20"/>
  <c r="AE20"/>
  <c r="AF20"/>
  <c r="Z19"/>
  <c r="AD19"/>
  <c r="X19"/>
  <c r="U19"/>
  <c r="R19"/>
  <c r="O19"/>
  <c r="L19"/>
  <c r="I19"/>
  <c r="F19"/>
  <c r="AA19"/>
  <c r="AE19"/>
  <c r="AF19"/>
  <c r="Z18"/>
  <c r="AD18"/>
  <c r="X18"/>
  <c r="U18"/>
  <c r="R18"/>
  <c r="O18"/>
  <c r="L18"/>
  <c r="I18"/>
  <c r="F18"/>
  <c r="AA18"/>
  <c r="AE18"/>
  <c r="AF18"/>
  <c r="Z17"/>
  <c r="AD17"/>
  <c r="X17"/>
  <c r="U17"/>
  <c r="R17"/>
  <c r="O17"/>
  <c r="L17"/>
  <c r="I17"/>
  <c r="F17"/>
  <c r="AA17"/>
  <c r="AE17"/>
  <c r="AF17"/>
  <c r="Z16"/>
  <c r="AD16"/>
  <c r="X16"/>
  <c r="U16"/>
  <c r="R16"/>
  <c r="O16"/>
  <c r="L16"/>
  <c r="I16"/>
  <c r="F16"/>
  <c r="AA16"/>
  <c r="AE16"/>
  <c r="AF16"/>
  <c r="Z15"/>
  <c r="AD15"/>
  <c r="X15"/>
  <c r="U15"/>
  <c r="R15"/>
  <c r="O15"/>
  <c r="L15"/>
  <c r="I15"/>
  <c r="F15"/>
  <c r="AA15"/>
  <c r="AE15"/>
  <c r="AF15"/>
  <c r="Z14"/>
  <c r="AD14"/>
  <c r="X14"/>
  <c r="U14"/>
  <c r="R14"/>
  <c r="O14"/>
  <c r="L14"/>
  <c r="I14"/>
  <c r="F14"/>
  <c r="AA14"/>
  <c r="AE14"/>
  <c r="AF14"/>
  <c r="Z13"/>
  <c r="AD13"/>
  <c r="X13"/>
  <c r="U13"/>
  <c r="R13"/>
  <c r="O13"/>
  <c r="L13"/>
  <c r="I13"/>
  <c r="F13"/>
  <c r="AA13"/>
  <c r="AE13"/>
  <c r="AF13"/>
  <c r="Z12"/>
  <c r="AD12"/>
  <c r="X12"/>
  <c r="U12"/>
  <c r="R12"/>
  <c r="O12"/>
  <c r="L12"/>
  <c r="I12"/>
  <c r="F12"/>
  <c r="AA12"/>
  <c r="AE12"/>
  <c r="AF12"/>
  <c r="Z11"/>
  <c r="AD11"/>
  <c r="X11"/>
  <c r="U11"/>
  <c r="R11"/>
  <c r="O11"/>
  <c r="L11"/>
  <c r="I11"/>
  <c r="F11"/>
  <c r="AA11"/>
  <c r="AE11"/>
  <c r="AF11"/>
  <c r="Z10"/>
  <c r="AD10"/>
  <c r="X10"/>
  <c r="U10"/>
  <c r="R10"/>
  <c r="O10"/>
  <c r="L10"/>
  <c r="I10"/>
  <c r="F10"/>
  <c r="AA10"/>
  <c r="AE10"/>
  <c r="AF10"/>
  <c r="Z9"/>
  <c r="AD9"/>
  <c r="X9"/>
  <c r="U9"/>
  <c r="R9"/>
  <c r="O9"/>
  <c r="L9"/>
  <c r="I9"/>
  <c r="F9"/>
  <c r="AA9"/>
  <c r="AE9"/>
  <c r="AF9"/>
  <c r="Z8"/>
  <c r="AD8"/>
  <c r="X8"/>
  <c r="U8"/>
  <c r="R8"/>
  <c r="O8"/>
  <c r="L8"/>
  <c r="I8"/>
  <c r="F8"/>
  <c r="AA8"/>
  <c r="AE8"/>
  <c r="AF8"/>
  <c r="Z7"/>
  <c r="AD7"/>
  <c r="X7"/>
  <c r="U7"/>
  <c r="R7"/>
  <c r="O7"/>
  <c r="L7"/>
  <c r="I7"/>
  <c r="F7"/>
  <c r="AA7"/>
  <c r="AE7"/>
  <c r="AF7"/>
  <c r="Z6"/>
  <c r="AD6"/>
  <c r="AD109"/>
  <c r="X6"/>
  <c r="U6"/>
  <c r="R6"/>
  <c r="O6"/>
  <c r="O109"/>
  <c r="L6"/>
  <c r="L109"/>
  <c r="I6"/>
  <c r="I109"/>
  <c r="F6"/>
  <c r="F109"/>
  <c r="AA60" i="1"/>
  <c r="AG60" s="1"/>
  <c r="AH60" s="1"/>
  <c r="AA66"/>
  <c r="AG66" s="1"/>
  <c r="AH66" s="1"/>
  <c r="I108"/>
  <c r="AA43"/>
  <c r="AG43" s="1"/>
  <c r="AH43" s="1"/>
  <c r="AA46"/>
  <c r="AG46" s="1"/>
  <c r="AH46" s="1"/>
  <c r="AA47"/>
  <c r="AG47" s="1"/>
  <c r="AH47" s="1"/>
  <c r="AA56"/>
  <c r="AG56" s="1"/>
  <c r="AH56" s="1"/>
  <c r="AA61"/>
  <c r="AG61" s="1"/>
  <c r="AH61" s="1"/>
  <c r="M108"/>
  <c r="G108"/>
  <c r="D108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6"/>
  <c r="V108"/>
  <c r="S108"/>
  <c r="P108"/>
  <c r="AA107"/>
  <c r="AG107" s="1"/>
  <c r="AH107" s="1"/>
  <c r="K108"/>
  <c r="H108"/>
  <c r="E108"/>
  <c r="AA90"/>
  <c r="AG90" s="1"/>
  <c r="AH90" s="1"/>
  <c r="AA12"/>
  <c r="AG12" s="1"/>
  <c r="AH12" s="1"/>
  <c r="AA48"/>
  <c r="AG48" s="1"/>
  <c r="AH48" s="1"/>
  <c r="AA62"/>
  <c r="AG62" s="1"/>
  <c r="AH62" s="1"/>
  <c r="AA98"/>
  <c r="AG98" s="1"/>
  <c r="AH98" s="1"/>
  <c r="AA64"/>
  <c r="AG64" s="1"/>
  <c r="AH64" s="1"/>
  <c r="AA16"/>
  <c r="AG16" s="1"/>
  <c r="AH16" s="1"/>
  <c r="AA14"/>
  <c r="AG14" s="1"/>
  <c r="AH14" s="1"/>
  <c r="AA96"/>
  <c r="AG96" s="1"/>
  <c r="AH96" s="1"/>
  <c r="AA94"/>
  <c r="AG94" s="1"/>
  <c r="AH94" s="1"/>
  <c r="AA92"/>
  <c r="AG92" s="1"/>
  <c r="AH92" s="1"/>
  <c r="AA54"/>
  <c r="AG54" s="1"/>
  <c r="AH54" s="1"/>
  <c r="AA50"/>
  <c r="AG50" s="1"/>
  <c r="AH50" s="1"/>
  <c r="AA99"/>
  <c r="AG99" s="1"/>
  <c r="AH99" s="1"/>
  <c r="AA89"/>
  <c r="AG89" s="1"/>
  <c r="AH89" s="1"/>
  <c r="AA79"/>
  <c r="AG79" s="1"/>
  <c r="AH79" s="1"/>
  <c r="AA63"/>
  <c r="AG63" s="1"/>
  <c r="AH63" s="1"/>
  <c r="AA57"/>
  <c r="AG57" s="1"/>
  <c r="AH57" s="1"/>
  <c r="AA45"/>
  <c r="AG45" s="1"/>
  <c r="AH45" s="1"/>
  <c r="AA39"/>
  <c r="AG39" s="1"/>
  <c r="AH39" s="1"/>
  <c r="AA31"/>
  <c r="AG31" s="1"/>
  <c r="AH31" s="1"/>
  <c r="AA27"/>
  <c r="AG27" s="1"/>
  <c r="AH27" s="1"/>
  <c r="AA23"/>
  <c r="AG23" s="1"/>
  <c r="AH23" s="1"/>
  <c r="AA19"/>
  <c r="AG19" s="1"/>
  <c r="AH19" s="1"/>
  <c r="AA9"/>
  <c r="AG9" s="1"/>
  <c r="AH9" s="1"/>
  <c r="AA22" i="4"/>
  <c r="AE22"/>
  <c r="AF22"/>
  <c r="U109"/>
  <c r="X109"/>
  <c r="AA6"/>
  <c r="AA109"/>
  <c r="AE6"/>
  <c r="AE109"/>
  <c r="AF6"/>
  <c r="AF109"/>
  <c r="AB104" i="1" l="1"/>
  <c r="AC104" s="1"/>
  <c r="AE104"/>
  <c r="AB102"/>
  <c r="AC102" s="1"/>
  <c r="AE102"/>
  <c r="AB100"/>
  <c r="AC100" s="1"/>
  <c r="AE100"/>
  <c r="AB99"/>
  <c r="AC99" s="1"/>
  <c r="AE99"/>
  <c r="AB95"/>
  <c r="AC95" s="1"/>
  <c r="AE95"/>
  <c r="AB93"/>
  <c r="AC93" s="1"/>
  <c r="AE93"/>
  <c r="AB89"/>
  <c r="AC89" s="1"/>
  <c r="AE89"/>
  <c r="AB79"/>
  <c r="AC79" s="1"/>
  <c r="AE79"/>
  <c r="AB75"/>
  <c r="AC75" s="1"/>
  <c r="AE75"/>
  <c r="AB69"/>
  <c r="AC69" s="1"/>
  <c r="AE69"/>
  <c r="AB65"/>
  <c r="AC65" s="1"/>
  <c r="AE65"/>
  <c r="AB63"/>
  <c r="AC63" s="1"/>
  <c r="AE63"/>
  <c r="AB59"/>
  <c r="AC59" s="1"/>
  <c r="AE59"/>
  <c r="AB57"/>
  <c r="AC57" s="1"/>
  <c r="AE57"/>
  <c r="AB47"/>
  <c r="AC47" s="1"/>
  <c r="AE47"/>
  <c r="AE45"/>
  <c r="AB45"/>
  <c r="AC45" s="1"/>
  <c r="AE43"/>
  <c r="AB43"/>
  <c r="AC43" s="1"/>
  <c r="AE41"/>
  <c r="AB41"/>
  <c r="AC41" s="1"/>
  <c r="AB39"/>
  <c r="AC39" s="1"/>
  <c r="AE39"/>
  <c r="AB37"/>
  <c r="AC37" s="1"/>
  <c r="AE37"/>
  <c r="AB31"/>
  <c r="AC31" s="1"/>
  <c r="AE31"/>
  <c r="AB29"/>
  <c r="AC29" s="1"/>
  <c r="AE29"/>
  <c r="AE27"/>
  <c r="AB27"/>
  <c r="AC27" s="1"/>
  <c r="AE21"/>
  <c r="AB21"/>
  <c r="AC21" s="1"/>
  <c r="AB19"/>
  <c r="AC19" s="1"/>
  <c r="AE19"/>
  <c r="AE9"/>
  <c r="AB9"/>
  <c r="AC9" s="1"/>
  <c r="AE7"/>
  <c r="AB7"/>
  <c r="AC7" s="1"/>
  <c r="AA86"/>
  <c r="AG86" s="1"/>
  <c r="AH86" s="1"/>
  <c r="AA83"/>
  <c r="AG83" s="1"/>
  <c r="AH83" s="1"/>
  <c r="AA77"/>
  <c r="AG77" s="1"/>
  <c r="AH77" s="1"/>
  <c r="AA59"/>
  <c r="AG59" s="1"/>
  <c r="AH59" s="1"/>
  <c r="AA41"/>
  <c r="AG41" s="1"/>
  <c r="AH41" s="1"/>
  <c r="AA37"/>
  <c r="AG37" s="1"/>
  <c r="AH37" s="1"/>
  <c r="AA35"/>
  <c r="AG35" s="1"/>
  <c r="AH35" s="1"/>
  <c r="AA33"/>
  <c r="AG33" s="1"/>
  <c r="AH33" s="1"/>
  <c r="AA29"/>
  <c r="AG29" s="1"/>
  <c r="AH29" s="1"/>
  <c r="AA21"/>
  <c r="AG21" s="1"/>
  <c r="AH21" s="1"/>
  <c r="AA11"/>
  <c r="AG11" s="1"/>
  <c r="AH11" s="1"/>
  <c r="AA101"/>
  <c r="AG101" s="1"/>
  <c r="AH101" s="1"/>
  <c r="AA95"/>
  <c r="AG95" s="1"/>
  <c r="AH95" s="1"/>
  <c r="AA85"/>
  <c r="AG85" s="1"/>
  <c r="AH85" s="1"/>
  <c r="AA80"/>
  <c r="AG80" s="1"/>
  <c r="AH80" s="1"/>
  <c r="AA72"/>
  <c r="AG72" s="1"/>
  <c r="AH72" s="1"/>
  <c r="AA70"/>
  <c r="AG70" s="1"/>
  <c r="AH70" s="1"/>
  <c r="AA58"/>
  <c r="AG58" s="1"/>
  <c r="AH58" s="1"/>
  <c r="AA42"/>
  <c r="AG42" s="1"/>
  <c r="AH42" s="1"/>
  <c r="AA38"/>
  <c r="AG38" s="1"/>
  <c r="AH38" s="1"/>
  <c r="AA30"/>
  <c r="AG30" s="1"/>
  <c r="AH30" s="1"/>
  <c r="AB6"/>
  <c r="AC6" s="1"/>
  <c r="AE6"/>
  <c r="AB107"/>
  <c r="AC107" s="1"/>
  <c r="AE107"/>
  <c r="AB103"/>
  <c r="AC103" s="1"/>
  <c r="AE103"/>
  <c r="AB101"/>
  <c r="AC101" s="1"/>
  <c r="AE101"/>
  <c r="AB96"/>
  <c r="AC96" s="1"/>
  <c r="AE96"/>
  <c r="AB94"/>
  <c r="AC94" s="1"/>
  <c r="AE94"/>
  <c r="AB92"/>
  <c r="AC92" s="1"/>
  <c r="AE92"/>
  <c r="AB78"/>
  <c r="AC78" s="1"/>
  <c r="AE78"/>
  <c r="AB62"/>
  <c r="AC62" s="1"/>
  <c r="AE62"/>
  <c r="AB58"/>
  <c r="AC58" s="1"/>
  <c r="AE58"/>
  <c r="AB46"/>
  <c r="AC46" s="1"/>
  <c r="AE46"/>
  <c r="AB42"/>
  <c r="AC42" s="1"/>
  <c r="AE42"/>
  <c r="AE38"/>
  <c r="AB38"/>
  <c r="AC38" s="1"/>
  <c r="AE32"/>
  <c r="AB32"/>
  <c r="AC32" s="1"/>
  <c r="AE30"/>
  <c r="AB30"/>
  <c r="AC30" s="1"/>
  <c r="AB22"/>
  <c r="AC22" s="1"/>
  <c r="AE22"/>
  <c r="AE14"/>
  <c r="AB14"/>
  <c r="AC14" s="1"/>
  <c r="AB12"/>
  <c r="AC12" s="1"/>
  <c r="AE12"/>
  <c r="AB8"/>
  <c r="AC8" s="1"/>
  <c r="AE8"/>
  <c r="AA53"/>
  <c r="AG53" s="1"/>
  <c r="AH53" s="1"/>
  <c r="AA7"/>
  <c r="AG7" s="1"/>
  <c r="AH7" s="1"/>
  <c r="AA106"/>
  <c r="AG106" s="1"/>
  <c r="AH106" s="1"/>
  <c r="AA100"/>
  <c r="AG100" s="1"/>
  <c r="AH100" s="1"/>
  <c r="AA93"/>
  <c r="AG93" s="1"/>
  <c r="AH93" s="1"/>
  <c r="AA82"/>
  <c r="AG82" s="1"/>
  <c r="AH82" s="1"/>
  <c r="AA40"/>
  <c r="AG40" s="1"/>
  <c r="AH40" s="1"/>
  <c r="AA104"/>
  <c r="AG104" s="1"/>
  <c r="AH104" s="1"/>
  <c r="AB70"/>
  <c r="AC70" s="1"/>
  <c r="AE70"/>
  <c r="AE17"/>
  <c r="AB17"/>
  <c r="AC17" s="1"/>
  <c r="AA17"/>
  <c r="AG17" s="1"/>
  <c r="AH17" s="1"/>
  <c r="AA13"/>
  <c r="AG13" s="1"/>
  <c r="AH13" s="1"/>
  <c r="AB105"/>
  <c r="AC105" s="1"/>
  <c r="AE105"/>
  <c r="AA105"/>
  <c r="AG105" s="1"/>
  <c r="AH105" s="1"/>
  <c r="AB98"/>
  <c r="AC98" s="1"/>
  <c r="AE98"/>
  <c r="AE97"/>
  <c r="AB97"/>
  <c r="AC97" s="1"/>
  <c r="AE91"/>
  <c r="AB91"/>
  <c r="AC91" s="1"/>
  <c r="AB90"/>
  <c r="AC90" s="1"/>
  <c r="AE90"/>
  <c r="AB88"/>
  <c r="AC88" s="1"/>
  <c r="AE88"/>
  <c r="AA88"/>
  <c r="AG88" s="1"/>
  <c r="AH88" s="1"/>
  <c r="AA87"/>
  <c r="AG87" s="1"/>
  <c r="AH87" s="1"/>
  <c r="AE87"/>
  <c r="AB87"/>
  <c r="AC87" s="1"/>
  <c r="AB86"/>
  <c r="AC86" s="1"/>
  <c r="AE86"/>
  <c r="AE10"/>
  <c r="AB10"/>
  <c r="AC10" s="1"/>
  <c r="AA10"/>
  <c r="AG10" s="1"/>
  <c r="AH10" s="1"/>
  <c r="AB85"/>
  <c r="AC85" s="1"/>
  <c r="AE85"/>
  <c r="AE84"/>
  <c r="AB84"/>
  <c r="AC84" s="1"/>
  <c r="AA84"/>
  <c r="AG84" s="1"/>
  <c r="AH84" s="1"/>
  <c r="AB83"/>
  <c r="AC83" s="1"/>
  <c r="AE83"/>
  <c r="AE82"/>
  <c r="AB82"/>
  <c r="AC82" s="1"/>
  <c r="AB81"/>
  <c r="AC81" s="1"/>
  <c r="AE81"/>
  <c r="AE80"/>
  <c r="AB80"/>
  <c r="AC80" s="1"/>
  <c r="AB77"/>
  <c r="AC77" s="1"/>
  <c r="AE77"/>
  <c r="AE76"/>
  <c r="AB76"/>
  <c r="AC76" s="1"/>
  <c r="AB74"/>
  <c r="AC74" s="1"/>
  <c r="AE74"/>
  <c r="AA74"/>
  <c r="AG74" s="1"/>
  <c r="AH74" s="1"/>
  <c r="AE73"/>
  <c r="AB73"/>
  <c r="AC73" s="1"/>
  <c r="AB72"/>
  <c r="AC72" s="1"/>
  <c r="AE72"/>
  <c r="AB71"/>
  <c r="AC71" s="1"/>
  <c r="AE71"/>
  <c r="AA71"/>
  <c r="AG71" s="1"/>
  <c r="AH71" s="1"/>
  <c r="AB68"/>
  <c r="AC68" s="1"/>
  <c r="AE68"/>
  <c r="AA68"/>
  <c r="AG68" s="1"/>
  <c r="AH68" s="1"/>
  <c r="AB66"/>
  <c r="AC66" s="1"/>
  <c r="AE66"/>
  <c r="AE64"/>
  <c r="AB64"/>
  <c r="AC64" s="1"/>
  <c r="AE61"/>
  <c r="AB61"/>
  <c r="AC61" s="1"/>
  <c r="AB60"/>
  <c r="AC60" s="1"/>
  <c r="AE60"/>
  <c r="AB56"/>
  <c r="AC56" s="1"/>
  <c r="AE56"/>
  <c r="AB55"/>
  <c r="AC55" s="1"/>
  <c r="AE55"/>
  <c r="AB54"/>
  <c r="AC54" s="1"/>
  <c r="AE54"/>
  <c r="AB53"/>
  <c r="AC53" s="1"/>
  <c r="AE53"/>
  <c r="AB52"/>
  <c r="AC52" s="1"/>
  <c r="AE52"/>
  <c r="AA52"/>
  <c r="AG52" s="1"/>
  <c r="AH52" s="1"/>
  <c r="AB51"/>
  <c r="AC51" s="1"/>
  <c r="AE51"/>
  <c r="AB50"/>
  <c r="AC50" s="1"/>
  <c r="AE50"/>
  <c r="AB49"/>
  <c r="AC49" s="1"/>
  <c r="AE49"/>
  <c r="AB48"/>
  <c r="AC48" s="1"/>
  <c r="AE48"/>
  <c r="AB40"/>
  <c r="AC40" s="1"/>
  <c r="AE40"/>
  <c r="AE36"/>
  <c r="AB36"/>
  <c r="AC36" s="1"/>
  <c r="AE35"/>
  <c r="AB35"/>
  <c r="AC35" s="1"/>
  <c r="AB34"/>
  <c r="AC34" s="1"/>
  <c r="AE34"/>
  <c r="AE33"/>
  <c r="AB33"/>
  <c r="AC33" s="1"/>
  <c r="AE28"/>
  <c r="AB28"/>
  <c r="AC28" s="1"/>
  <c r="AE26"/>
  <c r="AB26"/>
  <c r="AC26" s="1"/>
  <c r="AA26"/>
  <c r="AG26" s="1"/>
  <c r="AH26" s="1"/>
  <c r="AE25"/>
  <c r="AB25"/>
  <c r="AC25" s="1"/>
  <c r="AE24"/>
  <c r="AB24"/>
  <c r="AC24" s="1"/>
  <c r="AA24"/>
  <c r="AG24" s="1"/>
  <c r="AH24" s="1"/>
  <c r="AB23"/>
  <c r="AC23" s="1"/>
  <c r="AE23"/>
  <c r="AE20"/>
  <c r="AB20"/>
  <c r="AC20" s="1"/>
  <c r="AE16"/>
  <c r="AB16"/>
  <c r="AC16" s="1"/>
  <c r="AE15"/>
  <c r="AB15"/>
  <c r="AC15" s="1"/>
  <c r="AE13"/>
  <c r="AB13"/>
  <c r="AC13" s="1"/>
  <c r="AB11"/>
  <c r="AC11" s="1"/>
  <c r="AE11"/>
  <c r="AB44"/>
  <c r="AC44" s="1"/>
  <c r="AE44"/>
  <c r="AA44"/>
  <c r="AG44" s="1"/>
  <c r="AH44" s="1"/>
  <c r="AE67"/>
  <c r="AB67"/>
  <c r="AC67" s="1"/>
  <c r="AB18"/>
  <c r="AC18" s="1"/>
  <c r="AE18"/>
  <c r="AB106"/>
  <c r="AC106" s="1"/>
  <c r="AE106"/>
  <c r="AA103"/>
  <c r="AG103" s="1"/>
  <c r="AH103" s="1"/>
  <c r="AA97"/>
  <c r="AG97" s="1"/>
  <c r="AH97" s="1"/>
  <c r="AA76"/>
  <c r="AG76" s="1"/>
  <c r="AH76" s="1"/>
  <c r="AA51"/>
  <c r="AG51" s="1"/>
  <c r="AH51" s="1"/>
  <c r="AA65"/>
  <c r="AG65" s="1"/>
  <c r="AH65" s="1"/>
  <c r="AA25"/>
  <c r="AG25" s="1"/>
  <c r="AH25" s="1"/>
  <c r="AA91"/>
  <c r="AG91" s="1"/>
  <c r="AH91" s="1"/>
  <c r="AA81"/>
  <c r="AG81" s="1"/>
  <c r="AH81" s="1"/>
  <c r="AA75"/>
  <c r="AG75" s="1"/>
  <c r="AH75" s="1"/>
  <c r="AA73"/>
  <c r="AG73" s="1"/>
  <c r="AH73" s="1"/>
  <c r="AA69"/>
  <c r="AG69" s="1"/>
  <c r="AH69" s="1"/>
  <c r="AA67"/>
  <c r="AG67" s="1"/>
  <c r="AH67" s="1"/>
  <c r="AA55"/>
  <c r="AG55" s="1"/>
  <c r="AH55" s="1"/>
  <c r="AA49"/>
  <c r="AG49" s="1"/>
  <c r="AH49" s="1"/>
  <c r="AA36"/>
  <c r="AG36" s="1"/>
  <c r="AH36" s="1"/>
  <c r="AA34"/>
  <c r="AG34" s="1"/>
  <c r="AH34" s="1"/>
  <c r="AA32"/>
  <c r="AG32" s="1"/>
  <c r="AH32" s="1"/>
  <c r="AA28"/>
  <c r="AG28" s="1"/>
  <c r="AH28" s="1"/>
  <c r="AA22"/>
  <c r="AG22" s="1"/>
  <c r="AH22" s="1"/>
  <c r="AA20"/>
  <c r="AG20" s="1"/>
  <c r="AH20" s="1"/>
  <c r="AA18"/>
  <c r="AG18" s="1"/>
  <c r="AH18" s="1"/>
  <c r="AA15"/>
  <c r="AG15" s="1"/>
  <c r="AH15" s="1"/>
  <c r="AA8"/>
  <c r="AG8" s="1"/>
  <c r="AH8" s="1"/>
  <c r="Y108"/>
  <c r="AA6"/>
  <c r="AG6" s="1"/>
  <c r="AH6" s="1"/>
  <c r="F108"/>
  <c r="Z108"/>
  <c r="AA102"/>
  <c r="AG102" s="1"/>
  <c r="AH102" s="1"/>
  <c r="AA78"/>
  <c r="AG78" s="1"/>
  <c r="AH78" s="1"/>
  <c r="AE108" l="1"/>
  <c r="AB108"/>
  <c r="AC108" s="1"/>
  <c r="AA108"/>
  <c r="AG108" s="1"/>
</calcChain>
</file>

<file path=xl/sharedStrings.xml><?xml version="1.0" encoding="utf-8"?>
<sst xmlns="http://schemas.openxmlformats.org/spreadsheetml/2006/main" count="293" uniqueCount="143">
  <si>
    <t>№п/п</t>
  </si>
  <si>
    <t>Номер дома</t>
  </si>
  <si>
    <t>январь</t>
  </si>
  <si>
    <t>февраль</t>
  </si>
  <si>
    <t>март</t>
  </si>
  <si>
    <t>апрель</t>
  </si>
  <si>
    <t>октябрь</t>
  </si>
  <si>
    <t>ноябрь</t>
  </si>
  <si>
    <t>декабрь</t>
  </si>
  <si>
    <t>норматив по соглашению</t>
  </si>
  <si>
    <t>ОДПУ</t>
  </si>
  <si>
    <t xml:space="preserve">   Норматив 0,024 Гкал/м2 за 12 месяцев   </t>
  </si>
  <si>
    <t>Площадь дома</t>
  </si>
  <si>
    <t>ул.Пролет.3</t>
  </si>
  <si>
    <t>ул.Промыш,50</t>
  </si>
  <si>
    <t>ул.Советская,1</t>
  </si>
  <si>
    <t>Норматив по соглашению</t>
  </si>
  <si>
    <t>ул.Пролет.7</t>
  </si>
  <si>
    <t xml:space="preserve"> ул.Пролет.5</t>
  </si>
  <si>
    <t>ул.Советская,3</t>
  </si>
  <si>
    <t>ул.Советская,5</t>
  </si>
  <si>
    <t>ул.Советская,7</t>
  </si>
  <si>
    <t>ул.Советская,9</t>
  </si>
  <si>
    <t>ул.Советская,11</t>
  </si>
  <si>
    <t>ул.Советская,13</t>
  </si>
  <si>
    <t>ул.Советская,13а</t>
  </si>
  <si>
    <t>ул.Советская,15</t>
  </si>
  <si>
    <t>ул.Советская,17</t>
  </si>
  <si>
    <t>ул.Советская,19</t>
  </si>
  <si>
    <t>ул.Советская,21</t>
  </si>
  <si>
    <t>ул.Советская,23</t>
  </si>
  <si>
    <t>ул.Советская,25</t>
  </si>
  <si>
    <t>ул.Советская,27</t>
  </si>
  <si>
    <t>ул.Промыш,52</t>
  </si>
  <si>
    <t>ул.Советская,2</t>
  </si>
  <si>
    <t>ул.Советская,4</t>
  </si>
  <si>
    <t>ул.Советская,6</t>
  </si>
  <si>
    <t>ул.Советская,8</t>
  </si>
  <si>
    <t>ул.Советская,12</t>
  </si>
  <si>
    <t>ул.Советская,14</t>
  </si>
  <si>
    <t>ул.Советская,16</t>
  </si>
  <si>
    <t>ул.Советская,18</t>
  </si>
  <si>
    <t>ул.Советская,20</t>
  </si>
  <si>
    <t>ул.Советская,24</t>
  </si>
  <si>
    <t>ул.Советская,29</t>
  </si>
  <si>
    <t>ул.Советская,29а</t>
  </si>
  <si>
    <t>ул.Советская,31</t>
  </si>
  <si>
    <t>ул.Советская,33</t>
  </si>
  <si>
    <t>ул.Мира,2</t>
  </si>
  <si>
    <t>ул.Мира,13</t>
  </si>
  <si>
    <t>ул.Мира,15</t>
  </si>
  <si>
    <t>пер.Мира,13</t>
  </si>
  <si>
    <t>пер.Мира,15</t>
  </si>
  <si>
    <t>ул.Овечкина,2</t>
  </si>
  <si>
    <t>ул.Овечкина,3</t>
  </si>
  <si>
    <t>ул.Овечкина,5</t>
  </si>
  <si>
    <t>ул.Овечкина,6</t>
  </si>
  <si>
    <t>ул.Овечкина,7</t>
  </si>
  <si>
    <t>ул.Овечкина,8</t>
  </si>
  <si>
    <t>ул.Шевченко,10</t>
  </si>
  <si>
    <t>ул.Шевченко,12</t>
  </si>
  <si>
    <t>ул.Шевченко,14</t>
  </si>
  <si>
    <t>ул.Шевченко,16</t>
  </si>
  <si>
    <t>ул.Шевченко,18</t>
  </si>
  <si>
    <t>ул.Шевченко,20</t>
  </si>
  <si>
    <t>ул.Шевченко,22</t>
  </si>
  <si>
    <t>ул.Чкалова,1</t>
  </si>
  <si>
    <t>ул.Чкалова,2</t>
  </si>
  <si>
    <t>ул.Чкалова,3</t>
  </si>
  <si>
    <t>ул.Чкалова,5</t>
  </si>
  <si>
    <t>ул.Чкалова,6</t>
  </si>
  <si>
    <t>ул.Чкалова,7</t>
  </si>
  <si>
    <t>ул.Чкалова,12</t>
  </si>
  <si>
    <t>ул.Чкалова,13</t>
  </si>
  <si>
    <t>ул.Чкалова,14</t>
  </si>
  <si>
    <t>ул.Чкалова,16</t>
  </si>
  <si>
    <t>ул.Чкалова,17</t>
  </si>
  <si>
    <t>ул.Чкалова,17а</t>
  </si>
  <si>
    <t>ул.Промышленная,11</t>
  </si>
  <si>
    <t>ул.Промышленная,13</t>
  </si>
  <si>
    <t>ул.Промышленная,15</t>
  </si>
  <si>
    <t>ул.Промышленная,17</t>
  </si>
  <si>
    <t>ул.Промышленная,36</t>
  </si>
  <si>
    <t>ул.Промышленная,38</t>
  </si>
  <si>
    <t>ул.Промышленная,40</t>
  </si>
  <si>
    <t>пер.Промыш,3</t>
  </si>
  <si>
    <t>пер.Промыш,4</t>
  </si>
  <si>
    <t>пер.Промыш,5</t>
  </si>
  <si>
    <t>пер.Промыш,6</t>
  </si>
  <si>
    <t>пер.Школьный,1</t>
  </si>
  <si>
    <t>пер.Школьный,3</t>
  </si>
  <si>
    <t>8-й квартал,31</t>
  </si>
  <si>
    <t>8-й квартал,34</t>
  </si>
  <si>
    <t>8-й квартал,35</t>
  </si>
  <si>
    <t>8-й квартал,38</t>
  </si>
  <si>
    <t>8-й квартал,39</t>
  </si>
  <si>
    <t>9-й квартал,1</t>
  </si>
  <si>
    <t>9-й квартал,52</t>
  </si>
  <si>
    <t>9-й квартал,53</t>
  </si>
  <si>
    <t>9-й квартал,56</t>
  </si>
  <si>
    <t>9-й квартал,57</t>
  </si>
  <si>
    <t>9-й квартал,58</t>
  </si>
  <si>
    <t>ул.Дорожная,1</t>
  </si>
  <si>
    <t>ул.Мира,4а</t>
  </si>
  <si>
    <t>ул.Мира,4б</t>
  </si>
  <si>
    <t>ул.Куликова,1</t>
  </si>
  <si>
    <t>ИТОГО</t>
  </si>
  <si>
    <t>пер.Мира,14</t>
  </si>
  <si>
    <t>ул.Шевченко,24</t>
  </si>
  <si>
    <t>ул.Советская,10</t>
  </si>
  <si>
    <t>ул.Мира,17</t>
  </si>
  <si>
    <t>ул.Шевченко,26</t>
  </si>
  <si>
    <t>8-й квартал,32</t>
  </si>
  <si>
    <t>8-й квартал,33</t>
  </si>
  <si>
    <t>8-й квартал,36</t>
  </si>
  <si>
    <t>ул.Овечкина,4</t>
  </si>
  <si>
    <t>ул.Чкалова,15</t>
  </si>
  <si>
    <t>ул.Чкалова,4 сир.дом</t>
  </si>
  <si>
    <t>Фактически предъявлено  за  2019 г Абоненту руб</t>
  </si>
  <si>
    <t>Фактически потреблено теплоэнергии по ОДПУ за 2019г</t>
  </si>
  <si>
    <t>Сумма 1792,60</t>
  </si>
  <si>
    <t>Сумма 1792,6</t>
  </si>
  <si>
    <t>Начислено Энергосбытом по нормативу Ггкал</t>
  </si>
  <si>
    <t>Начислено Энергосбытом по нормативу руб.</t>
  </si>
  <si>
    <t>Разница Ггкал</t>
  </si>
  <si>
    <t>Разница руб.</t>
  </si>
  <si>
    <t>перерасчет на 1кв.м. в руб.</t>
  </si>
  <si>
    <t xml:space="preserve">Ведомость перерасчета фактического начисления  за потребленную теплоэнергию за 2020 год </t>
  </si>
  <si>
    <t xml:space="preserve">Фактическое потребление теплоэнергии в 2020 году </t>
  </si>
  <si>
    <t>Руководитель предприятия:</t>
  </si>
  <si>
    <t>представитель по доверенности</t>
  </si>
  <si>
    <t>Ахметова О.А.</t>
  </si>
  <si>
    <t>техник-энергетик</t>
  </si>
  <si>
    <t>Пискун Л.Г.</t>
  </si>
  <si>
    <t>Предъявлено теплоэнергии в 2021 году  МУП "Светлый"</t>
  </si>
  <si>
    <t>Сумма 1828,58</t>
  </si>
  <si>
    <t>годовой норматив</t>
  </si>
  <si>
    <t>Норматив 1кв.м в месяц</t>
  </si>
  <si>
    <t>начислено энергосбытом руб.</t>
  </si>
  <si>
    <t>Конкурсный управляющий</t>
  </si>
  <si>
    <t>Решетников Д.О.</t>
  </si>
  <si>
    <t>Ведомость фактического начисления за потребленную теплоэнергию Абоненту  МУП "Светлый" за 2021 год , согласно отчета по фактическому потреблению энергоресурса "Отопление"</t>
  </si>
  <si>
    <t xml:space="preserve">Норматив 0,024 Гкал/м2 за 12 месяцев   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</si>
</sst>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0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/>
    <xf numFmtId="0" fontId="1" fillId="0" borderId="0" xfId="0" applyFont="1" applyFill="1"/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/>
    <xf numFmtId="2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7" fillId="0" borderId="1" xfId="0" applyNumberFormat="1" applyFont="1" applyBorder="1"/>
    <xf numFmtId="4" fontId="7" fillId="0" borderId="1" xfId="0" applyNumberFormat="1" applyFon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0"/>
  <sheetViews>
    <sheetView tabSelected="1" view="pageBreakPreview" topLeftCell="G1" zoomScale="70" zoomScaleSheetLayoutView="70" workbookViewId="0">
      <selection activeCell="A41" sqref="A41:XFD41"/>
    </sheetView>
  </sheetViews>
  <sheetFormatPr defaultRowHeight="14.25"/>
  <cols>
    <col min="1" max="1" width="5.28515625" style="3" customWidth="1"/>
    <col min="2" max="2" width="26" style="3" customWidth="1"/>
    <col min="3" max="3" width="13.42578125" style="3" customWidth="1"/>
    <col min="4" max="4" width="8.28515625" style="3" customWidth="1"/>
    <col min="5" max="5" width="11.140625" style="3" customWidth="1"/>
    <col min="6" max="6" width="12" style="3" customWidth="1"/>
    <col min="7" max="7" width="8.28515625" style="3" customWidth="1"/>
    <col min="8" max="8" width="11.140625" style="3" customWidth="1"/>
    <col min="9" max="9" width="12" style="3" customWidth="1"/>
    <col min="10" max="10" width="8.28515625" style="3" customWidth="1"/>
    <col min="11" max="11" width="11.140625" style="3" customWidth="1"/>
    <col min="12" max="12" width="12.140625" style="3" customWidth="1"/>
    <col min="13" max="13" width="8.28515625" style="3" customWidth="1"/>
    <col min="14" max="14" width="11.140625" style="3" customWidth="1"/>
    <col min="15" max="15" width="12.140625" style="3" customWidth="1"/>
    <col min="16" max="16" width="8.28515625" style="3" customWidth="1"/>
    <col min="17" max="17" width="11.140625" style="3" customWidth="1"/>
    <col min="18" max="18" width="12.140625" style="3" customWidth="1"/>
    <col min="19" max="19" width="8.28515625" style="3" customWidth="1"/>
    <col min="20" max="20" width="11.140625" style="3" customWidth="1"/>
    <col min="21" max="21" width="12" style="3" customWidth="1"/>
    <col min="22" max="22" width="8.28515625" style="3" customWidth="1"/>
    <col min="23" max="24" width="11.140625" style="3" customWidth="1"/>
    <col min="25" max="25" width="8.28515625" style="3" customWidth="1"/>
    <col min="26" max="26" width="11.140625" style="3" customWidth="1"/>
    <col min="27" max="27" width="14" style="3" customWidth="1"/>
    <col min="28" max="32" width="11.140625" style="3" customWidth="1"/>
    <col min="33" max="33" width="12" style="3" customWidth="1"/>
    <col min="34" max="34" width="11.140625" style="3" customWidth="1"/>
    <col min="35" max="16384" width="9.140625" style="3"/>
  </cols>
  <sheetData>
    <row r="1" spans="1:34" s="23" customFormat="1" ht="42" customHeight="1">
      <c r="A1" s="46" t="s">
        <v>141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24"/>
    </row>
    <row r="2" spans="1:34" ht="26.25" customHeight="1">
      <c r="A2" s="45" t="s">
        <v>0</v>
      </c>
      <c r="B2" s="45" t="s">
        <v>1</v>
      </c>
      <c r="C2" s="48" t="s">
        <v>12</v>
      </c>
      <c r="D2" s="43" t="s">
        <v>134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2" t="s">
        <v>142</v>
      </c>
      <c r="Z2" s="39" t="s">
        <v>119</v>
      </c>
      <c r="AA2" s="42" t="s">
        <v>118</v>
      </c>
      <c r="AB2" s="42" t="s">
        <v>136</v>
      </c>
      <c r="AC2" s="39" t="s">
        <v>137</v>
      </c>
      <c r="AD2" s="39" t="s">
        <v>123</v>
      </c>
      <c r="AE2" s="42" t="s">
        <v>124</v>
      </c>
      <c r="AF2" s="42" t="s">
        <v>138</v>
      </c>
      <c r="AG2" s="39"/>
      <c r="AH2" s="42" t="s">
        <v>126</v>
      </c>
    </row>
    <row r="3" spans="1:34" ht="23.25" customHeight="1">
      <c r="A3" s="47"/>
      <c r="B3" s="47"/>
      <c r="C3" s="48"/>
      <c r="D3" s="43" t="s">
        <v>2</v>
      </c>
      <c r="E3" s="43"/>
      <c r="F3" s="43"/>
      <c r="G3" s="43" t="s">
        <v>3</v>
      </c>
      <c r="H3" s="43"/>
      <c r="I3" s="43"/>
      <c r="J3" s="43" t="s">
        <v>4</v>
      </c>
      <c r="K3" s="43"/>
      <c r="L3" s="43"/>
      <c r="M3" s="43" t="s">
        <v>5</v>
      </c>
      <c r="N3" s="43"/>
      <c r="O3" s="43"/>
      <c r="P3" s="43" t="s">
        <v>6</v>
      </c>
      <c r="Q3" s="43"/>
      <c r="R3" s="43"/>
      <c r="S3" s="43" t="s">
        <v>7</v>
      </c>
      <c r="T3" s="43"/>
      <c r="U3" s="43"/>
      <c r="V3" s="43" t="s">
        <v>8</v>
      </c>
      <c r="W3" s="43"/>
      <c r="X3" s="43"/>
      <c r="Y3" s="42"/>
      <c r="Z3" s="40"/>
      <c r="AA3" s="42"/>
      <c r="AB3" s="42"/>
      <c r="AC3" s="40"/>
      <c r="AD3" s="40"/>
      <c r="AE3" s="42"/>
      <c r="AF3" s="42"/>
      <c r="AG3" s="40"/>
      <c r="AH3" s="42"/>
    </row>
    <row r="4" spans="1:34" ht="12.75" customHeight="1">
      <c r="A4" s="47"/>
      <c r="B4" s="47"/>
      <c r="C4" s="48"/>
      <c r="D4" s="44" t="s">
        <v>9</v>
      </c>
      <c r="E4" s="44" t="s">
        <v>10</v>
      </c>
      <c r="F4" s="44" t="s">
        <v>120</v>
      </c>
      <c r="G4" s="44" t="s">
        <v>9</v>
      </c>
      <c r="H4" s="44" t="s">
        <v>10</v>
      </c>
      <c r="I4" s="44" t="s">
        <v>120</v>
      </c>
      <c r="J4" s="44" t="s">
        <v>9</v>
      </c>
      <c r="K4" s="44" t="s">
        <v>10</v>
      </c>
      <c r="L4" s="44" t="s">
        <v>120</v>
      </c>
      <c r="M4" s="44" t="s">
        <v>9</v>
      </c>
      <c r="N4" s="44" t="s">
        <v>10</v>
      </c>
      <c r="O4" s="44" t="s">
        <v>120</v>
      </c>
      <c r="P4" s="45" t="s">
        <v>9</v>
      </c>
      <c r="Q4" s="45" t="s">
        <v>10</v>
      </c>
      <c r="R4" s="44" t="s">
        <v>135</v>
      </c>
      <c r="S4" s="45" t="s">
        <v>9</v>
      </c>
      <c r="T4" s="45" t="s">
        <v>10</v>
      </c>
      <c r="U4" s="44" t="s">
        <v>135</v>
      </c>
      <c r="V4" s="45" t="s">
        <v>16</v>
      </c>
      <c r="W4" s="45" t="s">
        <v>10</v>
      </c>
      <c r="X4" s="44" t="s">
        <v>135</v>
      </c>
      <c r="Y4" s="42"/>
      <c r="Z4" s="40"/>
      <c r="AA4" s="42"/>
      <c r="AB4" s="42"/>
      <c r="AC4" s="40"/>
      <c r="AD4" s="40"/>
      <c r="AE4" s="42"/>
      <c r="AF4" s="42"/>
      <c r="AG4" s="40"/>
      <c r="AH4" s="42"/>
    </row>
    <row r="5" spans="1:34" ht="59.25" customHeight="1">
      <c r="A5" s="47"/>
      <c r="B5" s="47"/>
      <c r="C5" s="48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45"/>
      <c r="R5" s="44"/>
      <c r="S5" s="45"/>
      <c r="T5" s="45"/>
      <c r="U5" s="44"/>
      <c r="V5" s="45"/>
      <c r="W5" s="45"/>
      <c r="X5" s="44"/>
      <c r="Y5" s="42"/>
      <c r="Z5" s="41"/>
      <c r="AA5" s="42"/>
      <c r="AB5" s="42"/>
      <c r="AC5" s="41"/>
      <c r="AD5" s="41"/>
      <c r="AE5" s="42"/>
      <c r="AF5" s="42"/>
      <c r="AG5" s="41"/>
      <c r="AH5" s="42"/>
    </row>
    <row r="6" spans="1:34" ht="18" customHeight="1">
      <c r="A6" s="4">
        <v>1</v>
      </c>
      <c r="B6" s="5" t="s">
        <v>13</v>
      </c>
      <c r="C6" s="25">
        <v>5839.7</v>
      </c>
      <c r="D6" s="26"/>
      <c r="E6" s="27">
        <v>201.91</v>
      </c>
      <c r="F6" s="25">
        <f>E6*1792.6</f>
        <v>361943.86599999998</v>
      </c>
      <c r="G6" s="26"/>
      <c r="H6" s="26">
        <v>182.31</v>
      </c>
      <c r="I6" s="25">
        <f>H6*1792.6</f>
        <v>326808.90599999996</v>
      </c>
      <c r="J6" s="26"/>
      <c r="K6" s="26">
        <v>154.53</v>
      </c>
      <c r="L6" s="25">
        <f>K6*1792.6</f>
        <v>277010.478</v>
      </c>
      <c r="M6" s="26"/>
      <c r="N6" s="26">
        <v>130.58000000000001</v>
      </c>
      <c r="O6" s="25">
        <f>N6*1792.6</f>
        <v>234077.70800000001</v>
      </c>
      <c r="P6" s="26"/>
      <c r="Q6" s="25">
        <v>102.43</v>
      </c>
      <c r="R6" s="25">
        <f>Q6*1828.58</f>
        <v>187301.44940000001</v>
      </c>
      <c r="S6" s="26"/>
      <c r="T6" s="25">
        <v>132.30000000000001</v>
      </c>
      <c r="U6" s="25">
        <f>T6*1828.58</f>
        <v>241921.13400000002</v>
      </c>
      <c r="V6" s="26"/>
      <c r="W6" s="26">
        <v>143.47999999999999</v>
      </c>
      <c r="X6" s="26">
        <f>W6*1828.58</f>
        <v>262364.65839999996</v>
      </c>
      <c r="Y6" s="25"/>
      <c r="Z6" s="28">
        <f>E6+H6+K6+N6+Q6+T6+W6</f>
        <v>1047.54</v>
      </c>
      <c r="AA6" s="25">
        <f>F6+I6+L6+O6+R6+U6+X6</f>
        <v>1891428.1998000001</v>
      </c>
      <c r="AB6" s="27">
        <f>Z6/C6</f>
        <v>0.17938250252581467</v>
      </c>
      <c r="AC6" s="27">
        <f>AB6/12</f>
        <v>1.4948541877151222E-2</v>
      </c>
      <c r="AD6" s="29">
        <v>953.76</v>
      </c>
      <c r="AE6" s="30">
        <f>Z6-AD6</f>
        <v>93.779999999999973</v>
      </c>
      <c r="AF6" s="31">
        <v>1726868.3184</v>
      </c>
      <c r="AG6" s="30">
        <f>AA6-AF6</f>
        <v>164559.88140000007</v>
      </c>
      <c r="AH6" s="30">
        <f>AG6/C6</f>
        <v>28.179509461102466</v>
      </c>
    </row>
    <row r="7" spans="1:34" ht="18" customHeight="1">
      <c r="A7" s="4">
        <v>2</v>
      </c>
      <c r="B7" s="5" t="s">
        <v>18</v>
      </c>
      <c r="C7" s="25">
        <v>3159.4</v>
      </c>
      <c r="D7" s="26"/>
      <c r="E7" s="26">
        <v>108.32</v>
      </c>
      <c r="F7" s="25">
        <f t="shared" ref="F7:F70" si="0">E7*1792.6</f>
        <v>194174.43199999997</v>
      </c>
      <c r="G7" s="26"/>
      <c r="H7" s="26">
        <v>90.26</v>
      </c>
      <c r="I7" s="25">
        <f t="shared" ref="I7:I70" si="1">H7*1792.6</f>
        <v>161800.076</v>
      </c>
      <c r="J7" s="26"/>
      <c r="K7" s="26">
        <v>75.62</v>
      </c>
      <c r="L7" s="25">
        <f t="shared" ref="L7:L70" si="2">K7*1792.6</f>
        <v>135556.41200000001</v>
      </c>
      <c r="M7" s="26"/>
      <c r="N7" s="26">
        <v>62.29</v>
      </c>
      <c r="O7" s="25">
        <f t="shared" ref="O7:O70" si="3">N7*1792.6</f>
        <v>111661.05399999999</v>
      </c>
      <c r="P7" s="26"/>
      <c r="Q7" s="25">
        <v>49.68</v>
      </c>
      <c r="R7" s="25">
        <f t="shared" ref="R7:R70" si="4">Q7*1828.58</f>
        <v>90843.854399999997</v>
      </c>
      <c r="S7" s="26"/>
      <c r="T7" s="25">
        <v>65.540000000000006</v>
      </c>
      <c r="U7" s="25">
        <f t="shared" ref="U7:U70" si="5">T7*1828.58</f>
        <v>119845.13320000001</v>
      </c>
      <c r="V7" s="26"/>
      <c r="W7" s="26">
        <v>68.55</v>
      </c>
      <c r="X7" s="26">
        <f t="shared" ref="X7:X70" si="6">W7*1828.58</f>
        <v>125349.15899999999</v>
      </c>
      <c r="Y7" s="25"/>
      <c r="Z7" s="28">
        <f t="shared" ref="Z7:Z70" si="7">E7+H7+K7+N7+Q7+T7+W7</f>
        <v>520.26</v>
      </c>
      <c r="AA7" s="25">
        <f t="shared" ref="AA7:AA70" si="8">F7+I7+L7+O7+R7+U7+X7</f>
        <v>939230.12059999991</v>
      </c>
      <c r="AB7" s="27">
        <f t="shared" ref="AB7:AB70" si="9">Z7/C7</f>
        <v>0.16467050705830219</v>
      </c>
      <c r="AC7" s="27">
        <f t="shared" ref="AC7:AC70" si="10">AB7/12</f>
        <v>1.3722542254858515E-2</v>
      </c>
      <c r="AD7" s="29">
        <v>501.23</v>
      </c>
      <c r="AE7" s="30">
        <f t="shared" ref="AE7:AE70" si="11">Z7-AD7</f>
        <v>19.029999999999973</v>
      </c>
      <c r="AF7" s="31">
        <v>907522.0257</v>
      </c>
      <c r="AG7" s="30">
        <f t="shared" ref="AG7:AG70" si="12">AA7-AF7</f>
        <v>31708.094899999909</v>
      </c>
      <c r="AH7" s="30">
        <f t="shared" ref="AH7:AH70" si="13">AG7/C7</f>
        <v>10.036112837880582</v>
      </c>
    </row>
    <row r="8" spans="1:34" ht="18" customHeight="1">
      <c r="A8" s="4">
        <v>3</v>
      </c>
      <c r="B8" s="5" t="s">
        <v>17</v>
      </c>
      <c r="C8" s="25">
        <v>3235</v>
      </c>
      <c r="D8" s="26"/>
      <c r="E8" s="26">
        <v>124.48</v>
      </c>
      <c r="F8" s="25">
        <f t="shared" si="0"/>
        <v>223142.848</v>
      </c>
      <c r="G8" s="26"/>
      <c r="H8" s="26">
        <v>106.24</v>
      </c>
      <c r="I8" s="25">
        <f t="shared" si="1"/>
        <v>190445.82399999999</v>
      </c>
      <c r="J8" s="26"/>
      <c r="K8" s="26">
        <v>67.72</v>
      </c>
      <c r="L8" s="25">
        <f t="shared" si="2"/>
        <v>121394.87199999999</v>
      </c>
      <c r="M8" s="26"/>
      <c r="N8" s="26">
        <v>62.84</v>
      </c>
      <c r="O8" s="25">
        <f t="shared" si="3"/>
        <v>112646.984</v>
      </c>
      <c r="P8" s="26"/>
      <c r="Q8" s="26">
        <v>51.1</v>
      </c>
      <c r="R8" s="25">
        <f t="shared" si="4"/>
        <v>93440.437999999995</v>
      </c>
      <c r="S8" s="26"/>
      <c r="T8" s="25">
        <v>64.209999999999994</v>
      </c>
      <c r="U8" s="25">
        <f t="shared" si="5"/>
        <v>117413.12179999998</v>
      </c>
      <c r="V8" s="26"/>
      <c r="W8" s="26">
        <v>71.94</v>
      </c>
      <c r="X8" s="26">
        <f t="shared" si="6"/>
        <v>131548.04519999999</v>
      </c>
      <c r="Y8" s="25"/>
      <c r="Z8" s="28">
        <f t="shared" si="7"/>
        <v>548.53</v>
      </c>
      <c r="AA8" s="25">
        <f t="shared" si="8"/>
        <v>990032.13299999991</v>
      </c>
      <c r="AB8" s="27">
        <f t="shared" si="9"/>
        <v>0.16956105100463678</v>
      </c>
      <c r="AC8" s="27">
        <f t="shared" si="10"/>
        <v>1.4130087583719732E-2</v>
      </c>
      <c r="AD8" s="29">
        <v>629.83000000000004</v>
      </c>
      <c r="AE8" s="30">
        <f t="shared" si="11"/>
        <v>-81.300000000000068</v>
      </c>
      <c r="AF8" s="31">
        <v>1140363.8997</v>
      </c>
      <c r="AG8" s="30">
        <f t="shared" si="12"/>
        <v>-150331.76670000004</v>
      </c>
      <c r="AH8" s="30">
        <f t="shared" si="13"/>
        <v>-46.470407017001556</v>
      </c>
    </row>
    <row r="9" spans="1:34" ht="18" customHeight="1">
      <c r="A9" s="4">
        <v>4</v>
      </c>
      <c r="B9" s="5" t="s">
        <v>14</v>
      </c>
      <c r="C9" s="25">
        <v>2664.3</v>
      </c>
      <c r="D9" s="26"/>
      <c r="E9" s="26">
        <v>98.9</v>
      </c>
      <c r="F9" s="25">
        <f t="shared" si="0"/>
        <v>177288.14</v>
      </c>
      <c r="G9" s="26"/>
      <c r="H9" s="26">
        <v>94.51</v>
      </c>
      <c r="I9" s="25">
        <f t="shared" si="1"/>
        <v>169418.62599999999</v>
      </c>
      <c r="J9" s="26"/>
      <c r="K9" s="26">
        <v>82.54</v>
      </c>
      <c r="L9" s="25">
        <f t="shared" si="2"/>
        <v>147961.204</v>
      </c>
      <c r="M9" s="26"/>
      <c r="N9" s="26">
        <v>68.58</v>
      </c>
      <c r="O9" s="25">
        <f t="shared" si="3"/>
        <v>122936.50799999999</v>
      </c>
      <c r="P9" s="26"/>
      <c r="Q9" s="26">
        <v>51.71</v>
      </c>
      <c r="R9" s="25">
        <f t="shared" si="4"/>
        <v>94555.871799999994</v>
      </c>
      <c r="S9" s="26"/>
      <c r="T9" s="25">
        <v>68.540000000000006</v>
      </c>
      <c r="U9" s="25">
        <f t="shared" si="5"/>
        <v>125330.8732</v>
      </c>
      <c r="V9" s="26"/>
      <c r="W9" s="26">
        <v>82.18</v>
      </c>
      <c r="X9" s="26">
        <f t="shared" si="6"/>
        <v>150272.70440000002</v>
      </c>
      <c r="Y9" s="25"/>
      <c r="Z9" s="28">
        <f t="shared" si="7"/>
        <v>546.96</v>
      </c>
      <c r="AA9" s="25">
        <f t="shared" si="8"/>
        <v>987763.92740000004</v>
      </c>
      <c r="AB9" s="27">
        <f t="shared" si="9"/>
        <v>0.20529219682468192</v>
      </c>
      <c r="AC9" s="27">
        <f t="shared" si="10"/>
        <v>1.7107683068723494E-2</v>
      </c>
      <c r="AD9" s="29">
        <v>459.42</v>
      </c>
      <c r="AE9" s="30">
        <f t="shared" si="11"/>
        <v>87.54000000000002</v>
      </c>
      <c r="AF9" s="31">
        <v>831821.25780000002</v>
      </c>
      <c r="AG9" s="30">
        <f t="shared" si="12"/>
        <v>155942.66960000002</v>
      </c>
      <c r="AH9" s="30">
        <f t="shared" si="13"/>
        <v>58.530446871598549</v>
      </c>
    </row>
    <row r="10" spans="1:34" ht="18" customHeight="1">
      <c r="A10" s="4">
        <v>5</v>
      </c>
      <c r="B10" s="5" t="s">
        <v>33</v>
      </c>
      <c r="C10" s="25">
        <v>2794.69</v>
      </c>
      <c r="D10" s="26"/>
      <c r="E10" s="26">
        <v>101.86</v>
      </c>
      <c r="F10" s="25">
        <f t="shared" si="0"/>
        <v>182594.23599999998</v>
      </c>
      <c r="G10" s="26"/>
      <c r="H10" s="26">
        <v>72.02</v>
      </c>
      <c r="I10" s="25">
        <f t="shared" si="1"/>
        <v>129103.05199999998</v>
      </c>
      <c r="J10" s="26"/>
      <c r="K10" s="26">
        <v>60.97</v>
      </c>
      <c r="L10" s="25">
        <f t="shared" si="2"/>
        <v>109294.82199999999</v>
      </c>
      <c r="M10" s="26"/>
      <c r="N10" s="26">
        <v>76.569999999999993</v>
      </c>
      <c r="O10" s="25">
        <f t="shared" si="3"/>
        <v>137259.38199999998</v>
      </c>
      <c r="P10" s="26"/>
      <c r="Q10" s="26">
        <v>29.65</v>
      </c>
      <c r="R10" s="25">
        <f t="shared" si="4"/>
        <v>54217.396999999997</v>
      </c>
      <c r="S10" s="26"/>
      <c r="T10" s="25">
        <v>57.23</v>
      </c>
      <c r="U10" s="25">
        <f t="shared" si="5"/>
        <v>104649.63339999999</v>
      </c>
      <c r="V10" s="26"/>
      <c r="W10" s="26">
        <v>61.83</v>
      </c>
      <c r="X10" s="26">
        <f t="shared" si="6"/>
        <v>113061.1014</v>
      </c>
      <c r="Y10" s="25"/>
      <c r="Z10" s="28">
        <f t="shared" si="7"/>
        <v>460.12999999999994</v>
      </c>
      <c r="AA10" s="25">
        <f t="shared" si="8"/>
        <v>830179.62379999994</v>
      </c>
      <c r="AB10" s="27">
        <f t="shared" si="9"/>
        <v>0.1646443791619106</v>
      </c>
      <c r="AC10" s="27">
        <f t="shared" si="10"/>
        <v>1.3720364930159218E-2</v>
      </c>
      <c r="AD10" s="29">
        <v>474.64</v>
      </c>
      <c r="AE10" s="30">
        <f t="shared" si="11"/>
        <v>-14.510000000000048</v>
      </c>
      <c r="AF10" s="31">
        <v>859378.43759999995</v>
      </c>
      <c r="AG10" s="30">
        <f t="shared" si="12"/>
        <v>-29198.813800000004</v>
      </c>
      <c r="AH10" s="30">
        <f t="shared" si="13"/>
        <v>-10.447961598603067</v>
      </c>
    </row>
    <row r="11" spans="1:34" ht="18" customHeight="1">
      <c r="A11" s="4">
        <v>6</v>
      </c>
      <c r="B11" s="5" t="s">
        <v>15</v>
      </c>
      <c r="C11" s="25">
        <v>2047.6</v>
      </c>
      <c r="D11" s="26"/>
      <c r="E11" s="26">
        <v>57.21</v>
      </c>
      <c r="F11" s="25">
        <f t="shared" si="0"/>
        <v>102554.64599999999</v>
      </c>
      <c r="G11" s="26"/>
      <c r="H11" s="26">
        <v>54.78</v>
      </c>
      <c r="I11" s="25">
        <f t="shared" si="1"/>
        <v>98198.627999999997</v>
      </c>
      <c r="J11" s="26"/>
      <c r="K11" s="26">
        <v>50.08</v>
      </c>
      <c r="L11" s="25">
        <f t="shared" si="2"/>
        <v>89773.407999999996</v>
      </c>
      <c r="M11" s="26"/>
      <c r="N11" s="26">
        <v>42.14</v>
      </c>
      <c r="O11" s="25">
        <f t="shared" si="3"/>
        <v>75540.164000000004</v>
      </c>
      <c r="P11" s="26"/>
      <c r="Q11" s="26">
        <v>21.2</v>
      </c>
      <c r="R11" s="25">
        <f t="shared" si="4"/>
        <v>38765.896000000001</v>
      </c>
      <c r="S11" s="26"/>
      <c r="T11" s="25">
        <v>44.5</v>
      </c>
      <c r="U11" s="25">
        <f t="shared" si="5"/>
        <v>81371.81</v>
      </c>
      <c r="V11" s="26"/>
      <c r="W11" s="26">
        <v>45.58</v>
      </c>
      <c r="X11" s="26">
        <f t="shared" si="6"/>
        <v>83346.676399999997</v>
      </c>
      <c r="Y11" s="25"/>
      <c r="Z11" s="28">
        <f t="shared" si="7"/>
        <v>315.48999999999995</v>
      </c>
      <c r="AA11" s="25">
        <f t="shared" si="8"/>
        <v>569551.22839999991</v>
      </c>
      <c r="AB11" s="27">
        <f t="shared" si="9"/>
        <v>0.15407794491111543</v>
      </c>
      <c r="AC11" s="27">
        <f t="shared" si="10"/>
        <v>1.2839828742592952E-2</v>
      </c>
      <c r="AD11" s="29">
        <v>276.05</v>
      </c>
      <c r="AE11" s="30">
        <f t="shared" si="11"/>
        <v>39.439999999999941</v>
      </c>
      <c r="AF11" s="31">
        <v>499813.36950000003</v>
      </c>
      <c r="AG11" s="30">
        <f t="shared" si="12"/>
        <v>69737.858899999876</v>
      </c>
      <c r="AH11" s="30">
        <f t="shared" si="13"/>
        <v>34.058340935729575</v>
      </c>
    </row>
    <row r="12" spans="1:34" ht="18" customHeight="1">
      <c r="A12" s="4">
        <v>7</v>
      </c>
      <c r="B12" s="5" t="s">
        <v>34</v>
      </c>
      <c r="C12" s="25">
        <v>1558.7</v>
      </c>
      <c r="D12" s="26"/>
      <c r="E12" s="26">
        <v>47.94</v>
      </c>
      <c r="F12" s="25">
        <f t="shared" si="0"/>
        <v>85937.243999999992</v>
      </c>
      <c r="G12" s="26"/>
      <c r="H12" s="25">
        <v>41.62</v>
      </c>
      <c r="I12" s="25">
        <f t="shared" si="1"/>
        <v>74608.011999999988</v>
      </c>
      <c r="J12" s="26"/>
      <c r="K12" s="26">
        <v>44.34</v>
      </c>
      <c r="L12" s="25">
        <f t="shared" si="2"/>
        <v>79483.884000000005</v>
      </c>
      <c r="M12" s="26"/>
      <c r="N12" s="26">
        <v>36</v>
      </c>
      <c r="O12" s="25">
        <f t="shared" si="3"/>
        <v>64533.599999999999</v>
      </c>
      <c r="P12" s="26"/>
      <c r="Q12" s="25">
        <v>23.12</v>
      </c>
      <c r="R12" s="25">
        <f t="shared" si="4"/>
        <v>42276.7696</v>
      </c>
      <c r="S12" s="26"/>
      <c r="T12" s="25">
        <v>34.32</v>
      </c>
      <c r="U12" s="25">
        <f t="shared" si="5"/>
        <v>62756.865599999997</v>
      </c>
      <c r="V12" s="26"/>
      <c r="W12" s="26">
        <v>39.71</v>
      </c>
      <c r="X12" s="26">
        <f t="shared" si="6"/>
        <v>72612.911800000002</v>
      </c>
      <c r="Y12" s="25"/>
      <c r="Z12" s="28">
        <f t="shared" si="7"/>
        <v>267.05</v>
      </c>
      <c r="AA12" s="25">
        <f t="shared" si="8"/>
        <v>482209.28700000001</v>
      </c>
      <c r="AB12" s="27">
        <f t="shared" si="9"/>
        <v>0.17132867132867133</v>
      </c>
      <c r="AC12" s="27">
        <f t="shared" si="10"/>
        <v>1.4277389277389278E-2</v>
      </c>
      <c r="AD12" s="29">
        <v>236.22</v>
      </c>
      <c r="AE12" s="30">
        <f t="shared" si="11"/>
        <v>30.830000000000013</v>
      </c>
      <c r="AF12" s="31">
        <v>427697.56979999994</v>
      </c>
      <c r="AG12" s="30">
        <f t="shared" si="12"/>
        <v>54511.717200000072</v>
      </c>
      <c r="AH12" s="30">
        <f t="shared" si="13"/>
        <v>34.972552255084409</v>
      </c>
    </row>
    <row r="13" spans="1:34" ht="18" customHeight="1">
      <c r="A13" s="4">
        <v>8</v>
      </c>
      <c r="B13" s="5" t="s">
        <v>19</v>
      </c>
      <c r="C13" s="25">
        <v>2682.2</v>
      </c>
      <c r="D13" s="26"/>
      <c r="E13" s="26">
        <v>72.95</v>
      </c>
      <c r="F13" s="25">
        <f t="shared" si="0"/>
        <v>130770.17</v>
      </c>
      <c r="G13" s="26"/>
      <c r="H13" s="26">
        <v>61.4</v>
      </c>
      <c r="I13" s="25">
        <f t="shared" si="1"/>
        <v>110065.63999999998</v>
      </c>
      <c r="J13" s="26"/>
      <c r="K13" s="26">
        <v>58.58</v>
      </c>
      <c r="L13" s="25">
        <f t="shared" si="2"/>
        <v>105010.50799999999</v>
      </c>
      <c r="M13" s="26"/>
      <c r="N13" s="26">
        <v>49.96</v>
      </c>
      <c r="O13" s="25">
        <f t="shared" si="3"/>
        <v>89558.296000000002</v>
      </c>
      <c r="P13" s="26"/>
      <c r="Q13" s="26">
        <v>25.88</v>
      </c>
      <c r="R13" s="25">
        <f t="shared" si="4"/>
        <v>47323.650399999999</v>
      </c>
      <c r="S13" s="26"/>
      <c r="T13" s="25">
        <v>64.95</v>
      </c>
      <c r="U13" s="25">
        <f t="shared" si="5"/>
        <v>118766.27099999999</v>
      </c>
      <c r="V13" s="26"/>
      <c r="W13" s="26">
        <v>60.08</v>
      </c>
      <c r="X13" s="26">
        <f t="shared" si="6"/>
        <v>109861.08639999999</v>
      </c>
      <c r="Y13" s="25"/>
      <c r="Z13" s="28">
        <f t="shared" si="7"/>
        <v>393.8</v>
      </c>
      <c r="AA13" s="25">
        <f t="shared" si="8"/>
        <v>711355.62179999996</v>
      </c>
      <c r="AB13" s="27">
        <f t="shared" si="9"/>
        <v>0.14681977481172173</v>
      </c>
      <c r="AC13" s="27">
        <f t="shared" si="10"/>
        <v>1.2234981234310145E-2</v>
      </c>
      <c r="AD13" s="29">
        <v>349.96</v>
      </c>
      <c r="AE13" s="30">
        <f t="shared" si="11"/>
        <v>43.840000000000032</v>
      </c>
      <c r="AF13" s="31">
        <v>633634.0763999999</v>
      </c>
      <c r="AG13" s="30">
        <f t="shared" si="12"/>
        <v>77721.545400000061</v>
      </c>
      <c r="AH13" s="30">
        <f t="shared" si="13"/>
        <v>28.976789724852758</v>
      </c>
    </row>
    <row r="14" spans="1:34" ht="18" customHeight="1">
      <c r="A14" s="4">
        <v>9</v>
      </c>
      <c r="B14" s="5" t="s">
        <v>35</v>
      </c>
      <c r="C14" s="25">
        <v>2436.8000000000002</v>
      </c>
      <c r="D14" s="26"/>
      <c r="E14" s="26">
        <v>95.73</v>
      </c>
      <c r="F14" s="25">
        <f t="shared" si="0"/>
        <v>171605.598</v>
      </c>
      <c r="G14" s="26"/>
      <c r="H14" s="26">
        <v>86.24</v>
      </c>
      <c r="I14" s="25">
        <f t="shared" si="1"/>
        <v>154593.82399999999</v>
      </c>
      <c r="J14" s="26"/>
      <c r="K14" s="26">
        <v>83.71</v>
      </c>
      <c r="L14" s="25">
        <f t="shared" si="2"/>
        <v>150058.54599999997</v>
      </c>
      <c r="M14" s="26"/>
      <c r="N14" s="26">
        <v>68.86</v>
      </c>
      <c r="O14" s="25">
        <f t="shared" si="3"/>
        <v>123438.43599999999</v>
      </c>
      <c r="P14" s="26"/>
      <c r="Q14" s="25">
        <v>42.23</v>
      </c>
      <c r="R14" s="25">
        <f t="shared" si="4"/>
        <v>77220.933399999994</v>
      </c>
      <c r="S14" s="26"/>
      <c r="T14" s="25">
        <v>50.89</v>
      </c>
      <c r="U14" s="25">
        <f t="shared" si="5"/>
        <v>93056.436199999996</v>
      </c>
      <c r="V14" s="26"/>
      <c r="W14" s="26">
        <v>73.790000000000006</v>
      </c>
      <c r="X14" s="26">
        <f t="shared" si="6"/>
        <v>134930.91820000001</v>
      </c>
      <c r="Y14" s="25"/>
      <c r="Z14" s="28">
        <f t="shared" si="7"/>
        <v>501.45000000000005</v>
      </c>
      <c r="AA14" s="25">
        <f t="shared" si="8"/>
        <v>904904.69179999991</v>
      </c>
      <c r="AB14" s="27">
        <f t="shared" si="9"/>
        <v>0.20578217334208798</v>
      </c>
      <c r="AC14" s="27">
        <f t="shared" si="10"/>
        <v>1.7148514445173998E-2</v>
      </c>
      <c r="AD14" s="29">
        <v>463.85</v>
      </c>
      <c r="AE14" s="30">
        <f t="shared" si="11"/>
        <v>37.600000000000023</v>
      </c>
      <c r="AF14" s="31">
        <v>839842.17149999994</v>
      </c>
      <c r="AG14" s="30">
        <f t="shared" si="12"/>
        <v>65062.520299999975</v>
      </c>
      <c r="AH14" s="30">
        <f t="shared" si="13"/>
        <v>26.699983708141811</v>
      </c>
    </row>
    <row r="15" spans="1:34" ht="18" customHeight="1">
      <c r="A15" s="4">
        <v>10</v>
      </c>
      <c r="B15" s="5" t="s">
        <v>20</v>
      </c>
      <c r="C15" s="25">
        <v>2735.4</v>
      </c>
      <c r="D15" s="26"/>
      <c r="E15" s="26">
        <v>79.2</v>
      </c>
      <c r="F15" s="25">
        <f t="shared" si="0"/>
        <v>141973.91999999998</v>
      </c>
      <c r="G15" s="26"/>
      <c r="H15" s="26">
        <v>77.239999999999995</v>
      </c>
      <c r="I15" s="25">
        <f t="shared" si="1"/>
        <v>138460.42399999997</v>
      </c>
      <c r="J15" s="26"/>
      <c r="K15" s="26">
        <v>70.03</v>
      </c>
      <c r="L15" s="25">
        <f t="shared" si="2"/>
        <v>125535.77799999999</v>
      </c>
      <c r="M15" s="26"/>
      <c r="N15" s="26">
        <v>59.66</v>
      </c>
      <c r="O15" s="25">
        <f t="shared" si="3"/>
        <v>106946.51599999999</v>
      </c>
      <c r="P15" s="26"/>
      <c r="Q15" s="26">
        <v>28.31</v>
      </c>
      <c r="R15" s="25">
        <f t="shared" si="4"/>
        <v>51767.099799999996</v>
      </c>
      <c r="S15" s="26"/>
      <c r="T15" s="25">
        <v>65.650000000000006</v>
      </c>
      <c r="U15" s="25">
        <f t="shared" si="5"/>
        <v>120046.277</v>
      </c>
      <c r="V15" s="26"/>
      <c r="W15" s="26">
        <v>64.45</v>
      </c>
      <c r="X15" s="26">
        <f t="shared" si="6"/>
        <v>117851.981</v>
      </c>
      <c r="Y15" s="25"/>
      <c r="Z15" s="28">
        <f t="shared" si="7"/>
        <v>444.54</v>
      </c>
      <c r="AA15" s="25">
        <f t="shared" si="8"/>
        <v>802581.99579999992</v>
      </c>
      <c r="AB15" s="27">
        <f t="shared" si="9"/>
        <v>0.16251370914674271</v>
      </c>
      <c r="AC15" s="27">
        <f t="shared" si="10"/>
        <v>1.3542809095561893E-2</v>
      </c>
      <c r="AD15" s="29">
        <v>381.07</v>
      </c>
      <c r="AE15" s="30">
        <f t="shared" si="11"/>
        <v>63.470000000000027</v>
      </c>
      <c r="AF15" s="31">
        <v>689961.53129999992</v>
      </c>
      <c r="AG15" s="30">
        <f t="shared" si="12"/>
        <v>112620.4645</v>
      </c>
      <c r="AH15" s="30">
        <f t="shared" si="13"/>
        <v>41.171479308327847</v>
      </c>
    </row>
    <row r="16" spans="1:34" ht="18" customHeight="1">
      <c r="A16" s="4">
        <v>11</v>
      </c>
      <c r="B16" s="5" t="s">
        <v>36</v>
      </c>
      <c r="C16" s="25">
        <v>2509.1</v>
      </c>
      <c r="D16" s="26"/>
      <c r="E16" s="26">
        <v>73.14</v>
      </c>
      <c r="F16" s="25">
        <f t="shared" si="0"/>
        <v>131110.764</v>
      </c>
      <c r="G16" s="26"/>
      <c r="H16" s="26">
        <v>68.3</v>
      </c>
      <c r="I16" s="25">
        <f t="shared" si="1"/>
        <v>122434.57999999999</v>
      </c>
      <c r="J16" s="26"/>
      <c r="K16" s="26">
        <v>71.23</v>
      </c>
      <c r="L16" s="25">
        <f t="shared" si="2"/>
        <v>127686.898</v>
      </c>
      <c r="M16" s="26"/>
      <c r="N16" s="26">
        <v>57.83</v>
      </c>
      <c r="O16" s="25">
        <f t="shared" si="3"/>
        <v>103666.05799999999</v>
      </c>
      <c r="P16" s="26"/>
      <c r="Q16" s="26">
        <v>26.49</v>
      </c>
      <c r="R16" s="25">
        <f t="shared" si="4"/>
        <v>48439.084199999998</v>
      </c>
      <c r="S16" s="26"/>
      <c r="T16" s="25">
        <v>60.21</v>
      </c>
      <c r="U16" s="25">
        <f t="shared" si="5"/>
        <v>110098.8018</v>
      </c>
      <c r="V16" s="26"/>
      <c r="W16" s="26">
        <v>64.489999999999995</v>
      </c>
      <c r="X16" s="26">
        <f t="shared" si="6"/>
        <v>117925.12419999999</v>
      </c>
      <c r="Y16" s="25"/>
      <c r="Z16" s="28">
        <f t="shared" si="7"/>
        <v>421.69</v>
      </c>
      <c r="AA16" s="25">
        <f t="shared" si="8"/>
        <v>761361.31019999995</v>
      </c>
      <c r="AB16" s="27">
        <f t="shared" si="9"/>
        <v>0.16806424614403573</v>
      </c>
      <c r="AC16" s="27">
        <f t="shared" si="10"/>
        <v>1.4005353845336311E-2</v>
      </c>
      <c r="AD16" s="29">
        <v>389.28</v>
      </c>
      <c r="AE16" s="30">
        <f t="shared" si="11"/>
        <v>32.410000000000025</v>
      </c>
      <c r="AF16" s="31">
        <v>704826.47519999987</v>
      </c>
      <c r="AG16" s="30">
        <f t="shared" si="12"/>
        <v>56534.835000000079</v>
      </c>
      <c r="AH16" s="30">
        <f t="shared" si="13"/>
        <v>22.531917819138368</v>
      </c>
    </row>
    <row r="17" spans="1:34" ht="18" customHeight="1">
      <c r="A17" s="4">
        <v>12</v>
      </c>
      <c r="B17" s="5" t="s">
        <v>21</v>
      </c>
      <c r="C17" s="25">
        <v>1936.6</v>
      </c>
      <c r="D17" s="26"/>
      <c r="E17" s="26">
        <v>51.43</v>
      </c>
      <c r="F17" s="25">
        <f t="shared" si="0"/>
        <v>92193.417999999991</v>
      </c>
      <c r="G17" s="26"/>
      <c r="H17" s="26">
        <v>44.18</v>
      </c>
      <c r="I17" s="25">
        <f t="shared" si="1"/>
        <v>79197.067999999999</v>
      </c>
      <c r="J17" s="26"/>
      <c r="K17" s="26">
        <v>40.29</v>
      </c>
      <c r="L17" s="25">
        <f t="shared" si="2"/>
        <v>72223.853999999992</v>
      </c>
      <c r="M17" s="26"/>
      <c r="N17" s="26">
        <v>28.82</v>
      </c>
      <c r="O17" s="25">
        <f t="shared" si="3"/>
        <v>51662.731999999996</v>
      </c>
      <c r="P17" s="26"/>
      <c r="Q17" s="25">
        <v>23</v>
      </c>
      <c r="R17" s="25">
        <f t="shared" si="4"/>
        <v>42057.34</v>
      </c>
      <c r="S17" s="26"/>
      <c r="T17" s="25">
        <v>46.48</v>
      </c>
      <c r="U17" s="25">
        <f t="shared" si="5"/>
        <v>84992.398399999991</v>
      </c>
      <c r="V17" s="26"/>
      <c r="W17" s="26">
        <v>40.89</v>
      </c>
      <c r="X17" s="26">
        <f t="shared" si="6"/>
        <v>74770.636199999994</v>
      </c>
      <c r="Y17" s="25"/>
      <c r="Z17" s="28">
        <f t="shared" si="7"/>
        <v>275.08999999999997</v>
      </c>
      <c r="AA17" s="25">
        <f t="shared" si="8"/>
        <v>497097.44660000002</v>
      </c>
      <c r="AB17" s="27">
        <f t="shared" si="9"/>
        <v>0.14204791903335742</v>
      </c>
      <c r="AC17" s="27">
        <f t="shared" si="10"/>
        <v>1.1837326586113119E-2</v>
      </c>
      <c r="AD17" s="29">
        <v>274.98</v>
      </c>
      <c r="AE17" s="30">
        <f t="shared" si="11"/>
        <v>0.1099999999999568</v>
      </c>
      <c r="AF17" s="31">
        <v>497876.03820000001</v>
      </c>
      <c r="AG17" s="30">
        <f t="shared" si="12"/>
        <v>-778.59159999998519</v>
      </c>
      <c r="AH17" s="30">
        <f t="shared" si="13"/>
        <v>-0.40204048332127712</v>
      </c>
    </row>
    <row r="18" spans="1:34" ht="18" customHeight="1">
      <c r="A18" s="4">
        <v>13</v>
      </c>
      <c r="B18" s="5" t="s">
        <v>37</v>
      </c>
      <c r="C18" s="25">
        <v>1494.7</v>
      </c>
      <c r="D18" s="26"/>
      <c r="E18" s="26">
        <v>59.63</v>
      </c>
      <c r="F18" s="25">
        <f t="shared" si="0"/>
        <v>106892.738</v>
      </c>
      <c r="G18" s="26"/>
      <c r="H18" s="26">
        <v>51.5</v>
      </c>
      <c r="I18" s="25">
        <f t="shared" si="1"/>
        <v>92318.9</v>
      </c>
      <c r="J18" s="26"/>
      <c r="K18" s="26">
        <v>54.56</v>
      </c>
      <c r="L18" s="25">
        <f t="shared" si="2"/>
        <v>97804.255999999994</v>
      </c>
      <c r="M18" s="26"/>
      <c r="N18" s="26">
        <v>39.369999999999997</v>
      </c>
      <c r="O18" s="25">
        <f t="shared" si="3"/>
        <v>70574.661999999997</v>
      </c>
      <c r="P18" s="26"/>
      <c r="Q18" s="27">
        <v>23.85</v>
      </c>
      <c r="R18" s="25">
        <f t="shared" si="4"/>
        <v>43611.633000000002</v>
      </c>
      <c r="S18" s="26"/>
      <c r="T18" s="25">
        <v>35.869999999999997</v>
      </c>
      <c r="U18" s="25">
        <f t="shared" si="5"/>
        <v>65591.164599999989</v>
      </c>
      <c r="V18" s="26"/>
      <c r="W18" s="26">
        <v>35.869999999999997</v>
      </c>
      <c r="X18" s="26">
        <f t="shared" si="6"/>
        <v>65591.164599999989</v>
      </c>
      <c r="Y18" s="25"/>
      <c r="Z18" s="28">
        <f t="shared" si="7"/>
        <v>300.64999999999998</v>
      </c>
      <c r="AA18" s="25">
        <f t="shared" si="8"/>
        <v>542384.51820000005</v>
      </c>
      <c r="AB18" s="27">
        <f t="shared" si="9"/>
        <v>0.2011440422827323</v>
      </c>
      <c r="AC18" s="27">
        <f t="shared" si="10"/>
        <v>1.6762003523561025E-2</v>
      </c>
      <c r="AD18" s="29">
        <v>275.62</v>
      </c>
      <c r="AE18" s="30">
        <f t="shared" si="11"/>
        <v>25.029999999999973</v>
      </c>
      <c r="AF18" s="31">
        <v>499034.81579999998</v>
      </c>
      <c r="AG18" s="30">
        <f t="shared" si="12"/>
        <v>43349.702400000067</v>
      </c>
      <c r="AH18" s="30">
        <f t="shared" si="13"/>
        <v>29.002276309627394</v>
      </c>
    </row>
    <row r="19" spans="1:34" ht="18" customHeight="1">
      <c r="A19" s="4">
        <v>14</v>
      </c>
      <c r="B19" s="5" t="s">
        <v>22</v>
      </c>
      <c r="C19" s="25">
        <v>2732.9</v>
      </c>
      <c r="D19" s="26"/>
      <c r="E19" s="26">
        <v>89.97</v>
      </c>
      <c r="F19" s="25">
        <f t="shared" si="0"/>
        <v>161280.22199999998</v>
      </c>
      <c r="G19" s="26"/>
      <c r="H19" s="26">
        <v>82.7</v>
      </c>
      <c r="I19" s="25">
        <f t="shared" si="1"/>
        <v>148248.01999999999</v>
      </c>
      <c r="J19" s="26"/>
      <c r="K19" s="26">
        <v>74.010000000000005</v>
      </c>
      <c r="L19" s="25">
        <f t="shared" si="2"/>
        <v>132670.326</v>
      </c>
      <c r="M19" s="26"/>
      <c r="N19" s="26">
        <v>63.13</v>
      </c>
      <c r="O19" s="25">
        <f t="shared" si="3"/>
        <v>113166.838</v>
      </c>
      <c r="P19" s="26"/>
      <c r="Q19" s="25">
        <v>49.97</v>
      </c>
      <c r="R19" s="25">
        <f t="shared" si="4"/>
        <v>91374.142599999992</v>
      </c>
      <c r="S19" s="26"/>
      <c r="T19" s="26">
        <v>65.02</v>
      </c>
      <c r="U19" s="25">
        <f t="shared" si="5"/>
        <v>118894.27159999999</v>
      </c>
      <c r="V19" s="26"/>
      <c r="W19" s="26">
        <v>60.39</v>
      </c>
      <c r="X19" s="26">
        <f t="shared" si="6"/>
        <v>110427.94619999999</v>
      </c>
      <c r="Y19" s="25"/>
      <c r="Z19" s="28">
        <f t="shared" si="7"/>
        <v>485.18999999999994</v>
      </c>
      <c r="AA19" s="25">
        <f t="shared" si="8"/>
        <v>876061.76639999996</v>
      </c>
      <c r="AB19" s="27">
        <f t="shared" si="9"/>
        <v>0.17753668264480951</v>
      </c>
      <c r="AC19" s="27">
        <f t="shared" si="10"/>
        <v>1.4794723553734125E-2</v>
      </c>
      <c r="AD19" s="29">
        <v>413.65</v>
      </c>
      <c r="AE19" s="30">
        <f t="shared" si="11"/>
        <v>71.539999999999964</v>
      </c>
      <c r="AF19" s="31">
        <v>748950.55349999992</v>
      </c>
      <c r="AG19" s="30">
        <f t="shared" si="12"/>
        <v>127111.21290000004</v>
      </c>
      <c r="AH19" s="30">
        <f t="shared" si="13"/>
        <v>46.511476051081281</v>
      </c>
    </row>
    <row r="20" spans="1:34" ht="18" customHeight="1">
      <c r="A20" s="4">
        <v>15</v>
      </c>
      <c r="B20" s="5" t="s">
        <v>109</v>
      </c>
      <c r="C20" s="25">
        <v>1760.7</v>
      </c>
      <c r="D20" s="26"/>
      <c r="E20" s="26">
        <v>54.97</v>
      </c>
      <c r="F20" s="25">
        <f t="shared" si="0"/>
        <v>98539.221999999994</v>
      </c>
      <c r="G20" s="26"/>
      <c r="H20" s="26">
        <v>53.15</v>
      </c>
      <c r="I20" s="25">
        <f t="shared" si="1"/>
        <v>95276.689999999988</v>
      </c>
      <c r="J20" s="26"/>
      <c r="K20" s="26">
        <v>49.88</v>
      </c>
      <c r="L20" s="25">
        <f t="shared" si="2"/>
        <v>89414.888000000006</v>
      </c>
      <c r="M20" s="26"/>
      <c r="N20" s="26">
        <v>40.479999999999997</v>
      </c>
      <c r="O20" s="25">
        <f t="shared" si="3"/>
        <v>72564.447999999989</v>
      </c>
      <c r="P20" s="26"/>
      <c r="Q20" s="25">
        <v>19.440000000000001</v>
      </c>
      <c r="R20" s="25">
        <f t="shared" si="4"/>
        <v>35547.595200000003</v>
      </c>
      <c r="S20" s="26"/>
      <c r="T20" s="26">
        <v>41.24</v>
      </c>
      <c r="U20" s="25">
        <f t="shared" si="5"/>
        <v>75410.639200000005</v>
      </c>
      <c r="V20" s="26"/>
      <c r="W20" s="26">
        <v>45.4</v>
      </c>
      <c r="X20" s="26">
        <f t="shared" si="6"/>
        <v>83017.531999999992</v>
      </c>
      <c r="Y20" s="25"/>
      <c r="Z20" s="28">
        <f t="shared" si="7"/>
        <v>304.55999999999995</v>
      </c>
      <c r="AA20" s="25">
        <f t="shared" si="8"/>
        <v>549771.01439999999</v>
      </c>
      <c r="AB20" s="27">
        <f t="shared" si="9"/>
        <v>0.17297665701141587</v>
      </c>
      <c r="AC20" s="27">
        <f t="shared" si="10"/>
        <v>1.4414721417617989E-2</v>
      </c>
      <c r="AD20" s="29">
        <v>267.91000000000003</v>
      </c>
      <c r="AE20" s="30">
        <f t="shared" si="11"/>
        <v>36.64999999999992</v>
      </c>
      <c r="AF20" s="31">
        <v>485075.16690000001</v>
      </c>
      <c r="AG20" s="30">
        <f t="shared" si="12"/>
        <v>64695.847499999974</v>
      </c>
      <c r="AH20" s="30">
        <f t="shared" si="13"/>
        <v>36.744390015334794</v>
      </c>
    </row>
    <row r="21" spans="1:34" ht="18" customHeight="1">
      <c r="A21" s="4">
        <v>16</v>
      </c>
      <c r="B21" s="5" t="s">
        <v>23</v>
      </c>
      <c r="C21" s="25">
        <v>3043.4</v>
      </c>
      <c r="D21" s="26"/>
      <c r="E21" s="26">
        <v>99.89</v>
      </c>
      <c r="F21" s="25">
        <f t="shared" si="0"/>
        <v>179062.81399999998</v>
      </c>
      <c r="G21" s="26"/>
      <c r="H21" s="26">
        <v>94.8</v>
      </c>
      <c r="I21" s="25">
        <f t="shared" si="1"/>
        <v>169938.47999999998</v>
      </c>
      <c r="J21" s="26"/>
      <c r="K21" s="26">
        <v>84.6</v>
      </c>
      <c r="L21" s="25">
        <f t="shared" si="2"/>
        <v>151653.96</v>
      </c>
      <c r="M21" s="26"/>
      <c r="N21" s="26">
        <v>69.73</v>
      </c>
      <c r="O21" s="25">
        <f t="shared" si="3"/>
        <v>124997.99800000001</v>
      </c>
      <c r="P21" s="26"/>
      <c r="Q21" s="25">
        <v>47.13</v>
      </c>
      <c r="R21" s="25">
        <f t="shared" si="4"/>
        <v>86180.975399999996</v>
      </c>
      <c r="S21" s="26"/>
      <c r="T21" s="25">
        <v>65.349999999999994</v>
      </c>
      <c r="U21" s="25">
        <f t="shared" si="5"/>
        <v>119497.70299999998</v>
      </c>
      <c r="V21" s="26"/>
      <c r="W21" s="26">
        <v>76.55</v>
      </c>
      <c r="X21" s="26">
        <f t="shared" si="6"/>
        <v>139977.799</v>
      </c>
      <c r="Y21" s="25"/>
      <c r="Z21" s="28">
        <f t="shared" si="7"/>
        <v>538.04999999999995</v>
      </c>
      <c r="AA21" s="25">
        <f t="shared" si="8"/>
        <v>971309.72939999995</v>
      </c>
      <c r="AB21" s="27">
        <f t="shared" si="9"/>
        <v>0.17679240323322598</v>
      </c>
      <c r="AC21" s="27">
        <f t="shared" si="10"/>
        <v>1.4732700269435498E-2</v>
      </c>
      <c r="AD21" s="29">
        <v>457.96</v>
      </c>
      <c r="AE21" s="30">
        <f t="shared" si="11"/>
        <v>80.089999999999975</v>
      </c>
      <c r="AF21" s="31">
        <v>829177.79639999988</v>
      </c>
      <c r="AG21" s="30">
        <f t="shared" si="12"/>
        <v>142131.93300000008</v>
      </c>
      <c r="AH21" s="30">
        <f t="shared" si="13"/>
        <v>46.701693172110161</v>
      </c>
    </row>
    <row r="22" spans="1:34" ht="18" customHeight="1">
      <c r="A22" s="4">
        <v>17</v>
      </c>
      <c r="B22" s="5" t="s">
        <v>38</v>
      </c>
      <c r="C22" s="25">
        <v>1241.3</v>
      </c>
      <c r="D22" s="26"/>
      <c r="E22" s="26">
        <v>46.83</v>
      </c>
      <c r="F22" s="25">
        <f t="shared" si="0"/>
        <v>83947.457999999999</v>
      </c>
      <c r="G22" s="26"/>
      <c r="H22" s="26">
        <v>44.3</v>
      </c>
      <c r="I22" s="25">
        <f t="shared" si="1"/>
        <v>79412.179999999993</v>
      </c>
      <c r="J22" s="26"/>
      <c r="K22" s="26">
        <v>42.33</v>
      </c>
      <c r="L22" s="25">
        <f t="shared" si="2"/>
        <v>75880.757999999987</v>
      </c>
      <c r="M22" s="26"/>
      <c r="N22" s="26">
        <v>34.14</v>
      </c>
      <c r="O22" s="25">
        <f t="shared" si="3"/>
        <v>61199.364000000001</v>
      </c>
      <c r="P22" s="26"/>
      <c r="Q22" s="25">
        <v>25.96</v>
      </c>
      <c r="R22" s="25">
        <f t="shared" si="4"/>
        <v>47469.936800000003</v>
      </c>
      <c r="S22" s="26"/>
      <c r="T22" s="25">
        <v>33.89</v>
      </c>
      <c r="U22" s="25">
        <f t="shared" si="5"/>
        <v>61970.576199999996</v>
      </c>
      <c r="V22" s="26"/>
      <c r="W22" s="26">
        <v>37.58</v>
      </c>
      <c r="X22" s="26">
        <f t="shared" si="6"/>
        <v>68718.036399999997</v>
      </c>
      <c r="Y22" s="25"/>
      <c r="Z22" s="28">
        <f t="shared" si="7"/>
        <v>265.02999999999997</v>
      </c>
      <c r="AA22" s="25">
        <f t="shared" si="8"/>
        <v>478598.30939999997</v>
      </c>
      <c r="AB22" s="27">
        <f t="shared" si="9"/>
        <v>0.21351002980745989</v>
      </c>
      <c r="AC22" s="27">
        <f t="shared" si="10"/>
        <v>1.7792502483954992E-2</v>
      </c>
      <c r="AD22" s="29">
        <v>225.07</v>
      </c>
      <c r="AE22" s="30">
        <f t="shared" si="11"/>
        <v>39.95999999999998</v>
      </c>
      <c r="AF22" s="31">
        <v>407509.49129999999</v>
      </c>
      <c r="AG22" s="30">
        <f t="shared" si="12"/>
        <v>71088.818099999975</v>
      </c>
      <c r="AH22" s="30">
        <f t="shared" si="13"/>
        <v>57.269651252718909</v>
      </c>
    </row>
    <row r="23" spans="1:34" ht="18" customHeight="1">
      <c r="A23" s="4">
        <v>18</v>
      </c>
      <c r="B23" s="5" t="s">
        <v>24</v>
      </c>
      <c r="C23" s="25">
        <v>2874.9</v>
      </c>
      <c r="D23" s="26"/>
      <c r="E23" s="26">
        <v>74.42</v>
      </c>
      <c r="F23" s="25">
        <f t="shared" si="0"/>
        <v>133405.29199999999</v>
      </c>
      <c r="G23" s="26"/>
      <c r="H23" s="26">
        <v>75.92</v>
      </c>
      <c r="I23" s="25">
        <f t="shared" si="1"/>
        <v>136094.19200000001</v>
      </c>
      <c r="J23" s="26"/>
      <c r="K23" s="26">
        <v>65.66</v>
      </c>
      <c r="L23" s="25">
        <f t="shared" si="2"/>
        <v>117702.11599999999</v>
      </c>
      <c r="M23" s="26"/>
      <c r="N23" s="26">
        <v>55.87</v>
      </c>
      <c r="O23" s="25">
        <f t="shared" si="3"/>
        <v>100152.56199999999</v>
      </c>
      <c r="P23" s="26"/>
      <c r="Q23" s="26">
        <v>27.95</v>
      </c>
      <c r="R23" s="25">
        <f t="shared" si="4"/>
        <v>51108.810999999994</v>
      </c>
      <c r="S23" s="26"/>
      <c r="T23" s="25">
        <v>70.44</v>
      </c>
      <c r="U23" s="25">
        <f t="shared" si="5"/>
        <v>128805.1752</v>
      </c>
      <c r="V23" s="26"/>
      <c r="W23" s="26">
        <v>70.44</v>
      </c>
      <c r="X23" s="26">
        <f t="shared" si="6"/>
        <v>128805.1752</v>
      </c>
      <c r="Y23" s="25"/>
      <c r="Z23" s="28">
        <f t="shared" si="7"/>
        <v>440.7</v>
      </c>
      <c r="AA23" s="25">
        <f t="shared" si="8"/>
        <v>796073.32339999988</v>
      </c>
      <c r="AB23" s="27">
        <f t="shared" si="9"/>
        <v>0.15329228842742357</v>
      </c>
      <c r="AC23" s="27">
        <f t="shared" si="10"/>
        <v>1.2774357368951965E-2</v>
      </c>
      <c r="AD23" s="29">
        <v>360.74</v>
      </c>
      <c r="AE23" s="30">
        <f t="shared" si="11"/>
        <v>79.95999999999998</v>
      </c>
      <c r="AF23" s="31">
        <v>653152.23659999995</v>
      </c>
      <c r="AG23" s="30">
        <f t="shared" si="12"/>
        <v>142921.08679999993</v>
      </c>
      <c r="AH23" s="30">
        <f t="shared" si="13"/>
        <v>49.713411527357451</v>
      </c>
    </row>
    <row r="24" spans="1:34" ht="18" customHeight="1">
      <c r="A24" s="4">
        <v>19</v>
      </c>
      <c r="B24" s="5" t="s">
        <v>25</v>
      </c>
      <c r="C24" s="25">
        <v>3261.2</v>
      </c>
      <c r="D24" s="26"/>
      <c r="E24" s="26">
        <v>103.16</v>
      </c>
      <c r="F24" s="25">
        <f t="shared" si="0"/>
        <v>184924.61599999998</v>
      </c>
      <c r="G24" s="26"/>
      <c r="H24" s="26">
        <v>89.43</v>
      </c>
      <c r="I24" s="25">
        <f t="shared" si="1"/>
        <v>160312.21799999999</v>
      </c>
      <c r="J24" s="26"/>
      <c r="K24" s="26">
        <v>77.510000000000005</v>
      </c>
      <c r="L24" s="25">
        <f t="shared" si="2"/>
        <v>138944.42600000001</v>
      </c>
      <c r="M24" s="26"/>
      <c r="N24" s="26">
        <v>64.95</v>
      </c>
      <c r="O24" s="25">
        <f t="shared" si="3"/>
        <v>116429.37</v>
      </c>
      <c r="P24" s="26"/>
      <c r="Q24" s="25">
        <v>31.82</v>
      </c>
      <c r="R24" s="25">
        <f t="shared" si="4"/>
        <v>58185.4156</v>
      </c>
      <c r="S24" s="26"/>
      <c r="T24" s="25">
        <v>66</v>
      </c>
      <c r="U24" s="25">
        <f t="shared" si="5"/>
        <v>120686.28</v>
      </c>
      <c r="V24" s="26"/>
      <c r="W24" s="26">
        <v>64.52</v>
      </c>
      <c r="X24" s="26">
        <f t="shared" si="6"/>
        <v>117979.98159999998</v>
      </c>
      <c r="Y24" s="25"/>
      <c r="Z24" s="28">
        <f t="shared" si="7"/>
        <v>497.39</v>
      </c>
      <c r="AA24" s="25">
        <f t="shared" si="8"/>
        <v>897462.30719999992</v>
      </c>
      <c r="AB24" s="27">
        <f t="shared" si="9"/>
        <v>0.15251747822887282</v>
      </c>
      <c r="AC24" s="27">
        <f t="shared" si="10"/>
        <v>1.2709789852406068E-2</v>
      </c>
      <c r="AD24" s="29">
        <v>460.12</v>
      </c>
      <c r="AE24" s="30">
        <f t="shared" si="11"/>
        <v>37.269999999999982</v>
      </c>
      <c r="AF24" s="31">
        <v>833088.67079999996</v>
      </c>
      <c r="AG24" s="30">
        <f t="shared" si="12"/>
        <v>64373.636399999959</v>
      </c>
      <c r="AH24" s="30">
        <f t="shared" si="13"/>
        <v>19.739248252177102</v>
      </c>
    </row>
    <row r="25" spans="1:34" ht="18" customHeight="1">
      <c r="A25" s="4">
        <v>20</v>
      </c>
      <c r="B25" s="5" t="s">
        <v>39</v>
      </c>
      <c r="C25" s="25">
        <v>1516</v>
      </c>
      <c r="D25" s="26"/>
      <c r="E25" s="26">
        <v>49.95</v>
      </c>
      <c r="F25" s="25">
        <f t="shared" si="0"/>
        <v>89540.37</v>
      </c>
      <c r="G25" s="26"/>
      <c r="H25" s="26">
        <v>46.59</v>
      </c>
      <c r="I25" s="25">
        <f t="shared" si="1"/>
        <v>83517.233999999997</v>
      </c>
      <c r="J25" s="26"/>
      <c r="K25" s="26">
        <v>43.93</v>
      </c>
      <c r="L25" s="25">
        <f t="shared" si="2"/>
        <v>78748.917999999991</v>
      </c>
      <c r="M25" s="26"/>
      <c r="N25" s="26">
        <v>34.96</v>
      </c>
      <c r="O25" s="25">
        <f t="shared" si="3"/>
        <v>62669.295999999995</v>
      </c>
      <c r="P25" s="26"/>
      <c r="Q25" s="25">
        <v>22.86</v>
      </c>
      <c r="R25" s="25">
        <f t="shared" si="4"/>
        <v>41801.338799999998</v>
      </c>
      <c r="S25" s="26"/>
      <c r="T25" s="25">
        <v>35.729999999999997</v>
      </c>
      <c r="U25" s="25">
        <f t="shared" si="5"/>
        <v>65335.16339999999</v>
      </c>
      <c r="V25" s="26"/>
      <c r="W25" s="26">
        <v>35.729999999999997</v>
      </c>
      <c r="X25" s="26">
        <f t="shared" si="6"/>
        <v>65335.16339999999</v>
      </c>
      <c r="Y25" s="25"/>
      <c r="Z25" s="28">
        <f t="shared" si="7"/>
        <v>269.75</v>
      </c>
      <c r="AA25" s="25">
        <f t="shared" si="8"/>
        <v>486947.48359999992</v>
      </c>
      <c r="AB25" s="27">
        <f t="shared" si="9"/>
        <v>0.17793535620052769</v>
      </c>
      <c r="AC25" s="27">
        <f t="shared" si="10"/>
        <v>1.4827946350043975E-2</v>
      </c>
      <c r="AD25" s="29">
        <v>243.62</v>
      </c>
      <c r="AE25" s="30">
        <f t="shared" si="11"/>
        <v>26.129999999999995</v>
      </c>
      <c r="AF25" s="31">
        <v>441095.93579999998</v>
      </c>
      <c r="AG25" s="30">
        <f t="shared" si="12"/>
        <v>45851.547799999942</v>
      </c>
      <c r="AH25" s="30">
        <f t="shared" si="13"/>
        <v>30.245084300791518</v>
      </c>
    </row>
    <row r="26" spans="1:34" ht="18" customHeight="1">
      <c r="A26" s="4">
        <v>21</v>
      </c>
      <c r="B26" s="5" t="s">
        <v>26</v>
      </c>
      <c r="C26" s="25">
        <v>2006.9</v>
      </c>
      <c r="D26" s="26"/>
      <c r="E26" s="26">
        <v>72</v>
      </c>
      <c r="F26" s="25">
        <f t="shared" si="0"/>
        <v>129067.2</v>
      </c>
      <c r="G26" s="26"/>
      <c r="H26" s="26">
        <v>69.849999999999994</v>
      </c>
      <c r="I26" s="25">
        <f t="shared" si="1"/>
        <v>125213.10999999999</v>
      </c>
      <c r="J26" s="26"/>
      <c r="K26" s="26">
        <v>64.16</v>
      </c>
      <c r="L26" s="25">
        <f t="shared" si="2"/>
        <v>115013.21599999999</v>
      </c>
      <c r="M26" s="26"/>
      <c r="N26" s="26">
        <v>53.63</v>
      </c>
      <c r="O26" s="25">
        <f t="shared" si="3"/>
        <v>96137.138000000006</v>
      </c>
      <c r="P26" s="26"/>
      <c r="Q26" s="26">
        <v>25.66</v>
      </c>
      <c r="R26" s="25">
        <f t="shared" si="4"/>
        <v>46921.362799999995</v>
      </c>
      <c r="S26" s="26"/>
      <c r="T26" s="26">
        <v>48.25</v>
      </c>
      <c r="U26" s="25">
        <f t="shared" si="5"/>
        <v>88228.985000000001</v>
      </c>
      <c r="V26" s="26"/>
      <c r="W26" s="26">
        <v>48.25</v>
      </c>
      <c r="X26" s="26">
        <f t="shared" si="6"/>
        <v>88228.985000000001</v>
      </c>
      <c r="Y26" s="25"/>
      <c r="Z26" s="28">
        <f t="shared" si="7"/>
        <v>381.8</v>
      </c>
      <c r="AA26" s="25">
        <f t="shared" si="8"/>
        <v>688809.99679999996</v>
      </c>
      <c r="AB26" s="27">
        <f t="shared" si="9"/>
        <v>0.19024365937515572</v>
      </c>
      <c r="AC26" s="27">
        <f t="shared" si="10"/>
        <v>1.5853638281262978E-2</v>
      </c>
      <c r="AD26" s="29">
        <v>351.48</v>
      </c>
      <c r="AE26" s="30">
        <f t="shared" si="11"/>
        <v>30.319999999999993</v>
      </c>
      <c r="AF26" s="31">
        <v>636386.17319999996</v>
      </c>
      <c r="AG26" s="30">
        <f t="shared" si="12"/>
        <v>52423.823600000003</v>
      </c>
      <c r="AH26" s="30">
        <f t="shared" si="13"/>
        <v>26.121791618914745</v>
      </c>
    </row>
    <row r="27" spans="1:34" ht="18" customHeight="1">
      <c r="A27" s="4">
        <v>22</v>
      </c>
      <c r="B27" s="5" t="s">
        <v>40</v>
      </c>
      <c r="C27" s="25">
        <v>3069.1</v>
      </c>
      <c r="D27" s="26"/>
      <c r="E27" s="26">
        <v>79.06</v>
      </c>
      <c r="F27" s="25">
        <f t="shared" si="0"/>
        <v>141722.95600000001</v>
      </c>
      <c r="G27" s="26"/>
      <c r="H27" s="26">
        <v>74.739999999999995</v>
      </c>
      <c r="I27" s="25">
        <f t="shared" si="1"/>
        <v>133978.92399999997</v>
      </c>
      <c r="J27" s="26"/>
      <c r="K27" s="26">
        <v>72.400000000000006</v>
      </c>
      <c r="L27" s="25">
        <f t="shared" si="2"/>
        <v>129784.24</v>
      </c>
      <c r="M27" s="26"/>
      <c r="N27" s="26">
        <v>60.53</v>
      </c>
      <c r="O27" s="25">
        <f t="shared" si="3"/>
        <v>108506.07799999999</v>
      </c>
      <c r="P27" s="26"/>
      <c r="Q27" s="26">
        <v>45.81</v>
      </c>
      <c r="R27" s="25">
        <f t="shared" si="4"/>
        <v>83767.249800000005</v>
      </c>
      <c r="S27" s="26"/>
      <c r="T27" s="26">
        <v>59.79</v>
      </c>
      <c r="U27" s="25">
        <f t="shared" si="5"/>
        <v>109330.79819999999</v>
      </c>
      <c r="V27" s="26"/>
      <c r="W27" s="26">
        <v>67.349999999999994</v>
      </c>
      <c r="X27" s="26">
        <f t="shared" si="6"/>
        <v>123154.86299999998</v>
      </c>
      <c r="Y27" s="25"/>
      <c r="Z27" s="28">
        <f t="shared" si="7"/>
        <v>459.68000000000006</v>
      </c>
      <c r="AA27" s="25">
        <f t="shared" si="8"/>
        <v>830245.10899999994</v>
      </c>
      <c r="AB27" s="27">
        <f t="shared" si="9"/>
        <v>0.14977680753315306</v>
      </c>
      <c r="AC27" s="27">
        <f t="shared" si="10"/>
        <v>1.2481400627762755E-2</v>
      </c>
      <c r="AD27" s="29">
        <v>393.16</v>
      </c>
      <c r="AE27" s="30">
        <f t="shared" si="11"/>
        <v>66.520000000000039</v>
      </c>
      <c r="AF27" s="31">
        <v>711851.56440000003</v>
      </c>
      <c r="AG27" s="30">
        <f t="shared" si="12"/>
        <v>118393.54459999991</v>
      </c>
      <c r="AH27" s="30">
        <f t="shared" si="13"/>
        <v>38.5759814277801</v>
      </c>
    </row>
    <row r="28" spans="1:34" ht="18" customHeight="1">
      <c r="A28" s="4">
        <v>23</v>
      </c>
      <c r="B28" s="5" t="s">
        <v>27</v>
      </c>
      <c r="C28" s="25">
        <v>3011</v>
      </c>
      <c r="D28" s="26"/>
      <c r="E28" s="26">
        <v>90.02</v>
      </c>
      <c r="F28" s="25">
        <f t="shared" si="0"/>
        <v>161369.85199999998</v>
      </c>
      <c r="G28" s="26"/>
      <c r="H28" s="26">
        <v>76.540000000000006</v>
      </c>
      <c r="I28" s="25">
        <f t="shared" si="1"/>
        <v>137205.60399999999</v>
      </c>
      <c r="J28" s="26"/>
      <c r="K28" s="26">
        <v>79.709999999999994</v>
      </c>
      <c r="L28" s="25">
        <f t="shared" si="2"/>
        <v>142888.14599999998</v>
      </c>
      <c r="M28" s="26"/>
      <c r="N28" s="26">
        <v>53.86</v>
      </c>
      <c r="O28" s="25">
        <f t="shared" si="3"/>
        <v>96549.435999999987</v>
      </c>
      <c r="P28" s="26"/>
      <c r="Q28" s="26">
        <v>34.880000000000003</v>
      </c>
      <c r="R28" s="25">
        <f t="shared" si="4"/>
        <v>63780.8704</v>
      </c>
      <c r="S28" s="26"/>
      <c r="T28" s="26">
        <v>72.260000000000005</v>
      </c>
      <c r="U28" s="25">
        <f t="shared" si="5"/>
        <v>132133.19080000001</v>
      </c>
      <c r="V28" s="26"/>
      <c r="W28" s="26">
        <v>72.260000000000005</v>
      </c>
      <c r="X28" s="26">
        <f t="shared" si="6"/>
        <v>132133.19080000001</v>
      </c>
      <c r="Y28" s="25"/>
      <c r="Z28" s="28">
        <f t="shared" si="7"/>
        <v>479.53</v>
      </c>
      <c r="AA28" s="25">
        <f t="shared" si="8"/>
        <v>866060.28999999992</v>
      </c>
      <c r="AB28" s="27">
        <f t="shared" si="9"/>
        <v>0.15925938226502823</v>
      </c>
      <c r="AC28" s="27">
        <f t="shared" si="10"/>
        <v>1.3271615188752353E-2</v>
      </c>
      <c r="AD28" s="29">
        <v>454.32</v>
      </c>
      <c r="AE28" s="30">
        <f t="shared" si="11"/>
        <v>25.20999999999998</v>
      </c>
      <c r="AF28" s="31">
        <v>822587.24879999994</v>
      </c>
      <c r="AG28" s="30">
        <f t="shared" si="12"/>
        <v>43473.041199999978</v>
      </c>
      <c r="AH28" s="30">
        <f t="shared" si="13"/>
        <v>14.438074128196606</v>
      </c>
    </row>
    <row r="29" spans="1:34" ht="18" customHeight="1">
      <c r="A29" s="4">
        <v>24</v>
      </c>
      <c r="B29" s="5" t="s">
        <v>41</v>
      </c>
      <c r="C29" s="25">
        <v>2339.6</v>
      </c>
      <c r="D29" s="26"/>
      <c r="E29" s="26">
        <v>69.239999999999995</v>
      </c>
      <c r="F29" s="25">
        <f t="shared" si="0"/>
        <v>124119.62399999998</v>
      </c>
      <c r="G29" s="26"/>
      <c r="H29" s="26">
        <v>65.959999999999994</v>
      </c>
      <c r="I29" s="25">
        <f t="shared" si="1"/>
        <v>118239.89599999998</v>
      </c>
      <c r="J29" s="26"/>
      <c r="K29" s="26">
        <v>62.69</v>
      </c>
      <c r="L29" s="25">
        <f t="shared" si="2"/>
        <v>112378.094</v>
      </c>
      <c r="M29" s="26"/>
      <c r="N29" s="26">
        <v>50.45</v>
      </c>
      <c r="O29" s="25">
        <f t="shared" si="3"/>
        <v>90436.67</v>
      </c>
      <c r="P29" s="26"/>
      <c r="Q29" s="26">
        <v>39.82</v>
      </c>
      <c r="R29" s="25">
        <f t="shared" si="4"/>
        <v>72814.055599999992</v>
      </c>
      <c r="S29" s="26"/>
      <c r="T29" s="26">
        <v>52.29</v>
      </c>
      <c r="U29" s="25">
        <f t="shared" si="5"/>
        <v>95616.448199999999</v>
      </c>
      <c r="V29" s="26"/>
      <c r="W29" s="26">
        <v>50.64</v>
      </c>
      <c r="X29" s="26">
        <f t="shared" si="6"/>
        <v>92599.291199999992</v>
      </c>
      <c r="Y29" s="25"/>
      <c r="Z29" s="28">
        <f t="shared" si="7"/>
        <v>391.09</v>
      </c>
      <c r="AA29" s="25">
        <f t="shared" si="8"/>
        <v>706204.07899999991</v>
      </c>
      <c r="AB29" s="27">
        <f t="shared" si="9"/>
        <v>0.1671610531714823</v>
      </c>
      <c r="AC29" s="27">
        <f t="shared" si="10"/>
        <v>1.3930087764290193E-2</v>
      </c>
      <c r="AD29" s="29">
        <v>332.15</v>
      </c>
      <c r="AE29" s="30">
        <f t="shared" si="11"/>
        <v>58.94</v>
      </c>
      <c r="AF29" s="31">
        <v>601387.46849999996</v>
      </c>
      <c r="AG29" s="30">
        <f t="shared" si="12"/>
        <v>104816.61049999995</v>
      </c>
      <c r="AH29" s="30">
        <f t="shared" si="13"/>
        <v>44.801081595144453</v>
      </c>
    </row>
    <row r="30" spans="1:34" ht="18" customHeight="1">
      <c r="A30" s="4">
        <v>25</v>
      </c>
      <c r="B30" s="5" t="s">
        <v>28</v>
      </c>
      <c r="C30" s="25">
        <v>3213</v>
      </c>
      <c r="D30" s="26"/>
      <c r="E30" s="26">
        <v>92.82</v>
      </c>
      <c r="F30" s="25">
        <f t="shared" si="0"/>
        <v>166389.13199999998</v>
      </c>
      <c r="G30" s="26"/>
      <c r="H30" s="26">
        <v>87.83</v>
      </c>
      <c r="I30" s="25">
        <f t="shared" si="1"/>
        <v>157444.05799999999</v>
      </c>
      <c r="J30" s="26"/>
      <c r="K30" s="26">
        <v>77.849999999999994</v>
      </c>
      <c r="L30" s="25">
        <f t="shared" si="2"/>
        <v>139553.90999999997</v>
      </c>
      <c r="M30" s="26"/>
      <c r="N30" s="26">
        <v>64.650000000000006</v>
      </c>
      <c r="O30" s="25">
        <f t="shared" si="3"/>
        <v>115891.59000000001</v>
      </c>
      <c r="P30" s="26"/>
      <c r="Q30" s="26">
        <v>38.090000000000003</v>
      </c>
      <c r="R30" s="25">
        <f t="shared" si="4"/>
        <v>69650.612200000003</v>
      </c>
      <c r="S30" s="26"/>
      <c r="T30" s="26">
        <v>66.3</v>
      </c>
      <c r="U30" s="25">
        <f t="shared" si="5"/>
        <v>121234.85399999999</v>
      </c>
      <c r="V30" s="26"/>
      <c r="W30" s="26">
        <v>72.69</v>
      </c>
      <c r="X30" s="26">
        <f t="shared" si="6"/>
        <v>132919.48019999999</v>
      </c>
      <c r="Y30" s="25"/>
      <c r="Z30" s="28">
        <f t="shared" si="7"/>
        <v>500.23</v>
      </c>
      <c r="AA30" s="25">
        <f t="shared" si="8"/>
        <v>903083.63639999984</v>
      </c>
      <c r="AB30" s="27">
        <f t="shared" si="9"/>
        <v>0.15568938686585745</v>
      </c>
      <c r="AC30" s="27">
        <f t="shared" si="10"/>
        <v>1.2974115572154788E-2</v>
      </c>
      <c r="AD30" s="29">
        <v>426.38</v>
      </c>
      <c r="AE30" s="30">
        <f t="shared" si="11"/>
        <v>73.850000000000023</v>
      </c>
      <c r="AF30" s="31">
        <v>771999.36419999995</v>
      </c>
      <c r="AG30" s="30">
        <f t="shared" si="12"/>
        <v>131084.27219999989</v>
      </c>
      <c r="AH30" s="30">
        <f t="shared" si="13"/>
        <v>40.798092810457483</v>
      </c>
    </row>
    <row r="31" spans="1:34" ht="18" customHeight="1">
      <c r="A31" s="4">
        <v>26</v>
      </c>
      <c r="B31" s="5" t="s">
        <v>42</v>
      </c>
      <c r="C31" s="25">
        <v>3206.3</v>
      </c>
      <c r="D31" s="26"/>
      <c r="E31" s="26">
        <v>92.76</v>
      </c>
      <c r="F31" s="25">
        <f t="shared" si="0"/>
        <v>166281.576</v>
      </c>
      <c r="G31" s="26"/>
      <c r="H31" s="26">
        <v>87.93</v>
      </c>
      <c r="I31" s="25">
        <f t="shared" si="1"/>
        <v>157623.318</v>
      </c>
      <c r="J31" s="26"/>
      <c r="K31" s="26">
        <v>84.27</v>
      </c>
      <c r="L31" s="25">
        <f t="shared" si="2"/>
        <v>151062.40199999997</v>
      </c>
      <c r="M31" s="26"/>
      <c r="N31" s="26">
        <v>69.16</v>
      </c>
      <c r="O31" s="25">
        <f t="shared" si="3"/>
        <v>123976.21599999999</v>
      </c>
      <c r="P31" s="26"/>
      <c r="Q31" s="26">
        <v>50.69</v>
      </c>
      <c r="R31" s="25">
        <f t="shared" si="4"/>
        <v>92690.720199999996</v>
      </c>
      <c r="S31" s="26"/>
      <c r="T31" s="26">
        <v>66.48</v>
      </c>
      <c r="U31" s="25">
        <f t="shared" si="5"/>
        <v>121563.9984</v>
      </c>
      <c r="V31" s="26"/>
      <c r="W31" s="26">
        <v>72.099999999999994</v>
      </c>
      <c r="X31" s="26">
        <f t="shared" si="6"/>
        <v>131840.61799999999</v>
      </c>
      <c r="Y31" s="25"/>
      <c r="Z31" s="28">
        <f t="shared" si="7"/>
        <v>523.39</v>
      </c>
      <c r="AA31" s="25">
        <f t="shared" si="8"/>
        <v>945038.84860000003</v>
      </c>
      <c r="AB31" s="27">
        <f t="shared" si="9"/>
        <v>0.16323800018713158</v>
      </c>
      <c r="AC31" s="27">
        <f t="shared" si="10"/>
        <v>1.3603166682260965E-2</v>
      </c>
      <c r="AD31" s="29">
        <v>447.95</v>
      </c>
      <c r="AE31" s="30">
        <f t="shared" si="11"/>
        <v>75.44</v>
      </c>
      <c r="AF31" s="31">
        <v>811053.79049999989</v>
      </c>
      <c r="AG31" s="30">
        <f t="shared" si="12"/>
        <v>133985.05810000014</v>
      </c>
      <c r="AH31" s="30">
        <f t="shared" si="13"/>
        <v>41.7880604123133</v>
      </c>
    </row>
    <row r="32" spans="1:34" ht="18" customHeight="1">
      <c r="A32" s="4">
        <v>27</v>
      </c>
      <c r="B32" s="5" t="s">
        <v>29</v>
      </c>
      <c r="C32" s="25">
        <v>3144.1</v>
      </c>
      <c r="D32" s="26"/>
      <c r="E32" s="26">
        <v>96.91</v>
      </c>
      <c r="F32" s="25">
        <f t="shared" si="0"/>
        <v>173720.86599999998</v>
      </c>
      <c r="G32" s="26"/>
      <c r="H32" s="26">
        <v>89.37</v>
      </c>
      <c r="I32" s="25">
        <f t="shared" si="1"/>
        <v>160204.66200000001</v>
      </c>
      <c r="J32" s="26"/>
      <c r="K32" s="26">
        <v>87.01</v>
      </c>
      <c r="L32" s="25">
        <f t="shared" si="2"/>
        <v>155974.12599999999</v>
      </c>
      <c r="M32" s="26"/>
      <c r="N32" s="26">
        <v>71.88</v>
      </c>
      <c r="O32" s="25">
        <f t="shared" si="3"/>
        <v>128852.08799999999</v>
      </c>
      <c r="P32" s="26"/>
      <c r="Q32" s="26">
        <v>51.43</v>
      </c>
      <c r="R32" s="25">
        <f t="shared" si="4"/>
        <v>94043.869399999996</v>
      </c>
      <c r="S32" s="26"/>
      <c r="T32" s="26">
        <v>69.55</v>
      </c>
      <c r="U32" s="25">
        <f t="shared" si="5"/>
        <v>127177.73899999999</v>
      </c>
      <c r="V32" s="26"/>
      <c r="W32" s="26">
        <v>77.08</v>
      </c>
      <c r="X32" s="26">
        <f t="shared" si="6"/>
        <v>140946.94639999999</v>
      </c>
      <c r="Y32" s="25"/>
      <c r="Z32" s="28">
        <f t="shared" si="7"/>
        <v>543.23</v>
      </c>
      <c r="AA32" s="25">
        <f t="shared" si="8"/>
        <v>980920.29679999989</v>
      </c>
      <c r="AB32" s="27">
        <f t="shared" si="9"/>
        <v>0.17277758341019689</v>
      </c>
      <c r="AC32" s="27">
        <f t="shared" si="10"/>
        <v>1.4398131950849741E-2</v>
      </c>
      <c r="AD32" s="29">
        <v>467.67</v>
      </c>
      <c r="AE32" s="30">
        <f t="shared" si="11"/>
        <v>75.56</v>
      </c>
      <c r="AF32" s="31">
        <v>846758.62529999996</v>
      </c>
      <c r="AG32" s="30">
        <f t="shared" si="12"/>
        <v>134161.67149999994</v>
      </c>
      <c r="AH32" s="30">
        <f t="shared" si="13"/>
        <v>42.670930154893277</v>
      </c>
    </row>
    <row r="33" spans="1:34" ht="18" customHeight="1">
      <c r="A33" s="4">
        <v>28</v>
      </c>
      <c r="B33" s="5" t="s">
        <v>30</v>
      </c>
      <c r="C33" s="25">
        <v>2940.3</v>
      </c>
      <c r="D33" s="26"/>
      <c r="E33" s="26">
        <v>87.29</v>
      </c>
      <c r="F33" s="25">
        <f t="shared" si="0"/>
        <v>156476.054</v>
      </c>
      <c r="G33" s="26"/>
      <c r="H33" s="26">
        <v>81.319999999999993</v>
      </c>
      <c r="I33" s="25">
        <f t="shared" si="1"/>
        <v>145774.23199999999</v>
      </c>
      <c r="J33" s="26"/>
      <c r="K33" s="26">
        <v>78.31</v>
      </c>
      <c r="L33" s="25">
        <f t="shared" si="2"/>
        <v>140378.50599999999</v>
      </c>
      <c r="M33" s="26"/>
      <c r="N33" s="26">
        <v>65.67</v>
      </c>
      <c r="O33" s="25">
        <f t="shared" si="3"/>
        <v>117720.042</v>
      </c>
      <c r="P33" s="26"/>
      <c r="Q33" s="26">
        <v>30.3</v>
      </c>
      <c r="R33" s="25">
        <f t="shared" si="4"/>
        <v>55405.974000000002</v>
      </c>
      <c r="S33" s="26"/>
      <c r="T33" s="26">
        <v>70</v>
      </c>
      <c r="U33" s="25">
        <f t="shared" si="5"/>
        <v>128000.59999999999</v>
      </c>
      <c r="V33" s="26"/>
      <c r="W33" s="26">
        <v>69</v>
      </c>
      <c r="X33" s="26">
        <f t="shared" si="6"/>
        <v>126172.01999999999</v>
      </c>
      <c r="Y33" s="25"/>
      <c r="Z33" s="28">
        <f t="shared" si="7"/>
        <v>481.89000000000004</v>
      </c>
      <c r="AA33" s="25">
        <f t="shared" si="8"/>
        <v>869927.42799999996</v>
      </c>
      <c r="AB33" s="27">
        <f t="shared" si="9"/>
        <v>0.16389143964901542</v>
      </c>
      <c r="AC33" s="27">
        <f t="shared" si="10"/>
        <v>1.3657619970751286E-2</v>
      </c>
      <c r="AD33" s="29">
        <v>415.73</v>
      </c>
      <c r="AE33" s="30">
        <f t="shared" si="11"/>
        <v>66.160000000000025</v>
      </c>
      <c r="AF33" s="31">
        <v>752716.58070000005</v>
      </c>
      <c r="AG33" s="30">
        <f t="shared" si="12"/>
        <v>117210.84729999991</v>
      </c>
      <c r="AH33" s="30">
        <f t="shared" si="13"/>
        <v>39.86356742509264</v>
      </c>
    </row>
    <row r="34" spans="1:34" ht="18" customHeight="1">
      <c r="A34" s="4">
        <v>29</v>
      </c>
      <c r="B34" s="5" t="s">
        <v>43</v>
      </c>
      <c r="C34" s="25">
        <v>2140.1999999999998</v>
      </c>
      <c r="D34" s="26"/>
      <c r="E34" s="26">
        <v>63.93</v>
      </c>
      <c r="F34" s="25">
        <f t="shared" si="0"/>
        <v>114600.91799999999</v>
      </c>
      <c r="G34" s="26"/>
      <c r="H34" s="26">
        <v>60.49</v>
      </c>
      <c r="I34" s="25">
        <f t="shared" si="1"/>
        <v>108434.374</v>
      </c>
      <c r="J34" s="26"/>
      <c r="K34" s="26">
        <v>55.61</v>
      </c>
      <c r="L34" s="25">
        <f t="shared" si="2"/>
        <v>99686.48599999999</v>
      </c>
      <c r="M34" s="26"/>
      <c r="N34" s="26">
        <v>46.36</v>
      </c>
      <c r="O34" s="25">
        <f t="shared" si="3"/>
        <v>83104.936000000002</v>
      </c>
      <c r="P34" s="26"/>
      <c r="Q34" s="26">
        <v>21.18</v>
      </c>
      <c r="R34" s="25">
        <f t="shared" si="4"/>
        <v>38729.324399999998</v>
      </c>
      <c r="S34" s="26"/>
      <c r="T34" s="26">
        <v>51.36</v>
      </c>
      <c r="U34" s="25">
        <f t="shared" si="5"/>
        <v>93915.868799999997</v>
      </c>
      <c r="V34" s="26"/>
      <c r="W34" s="26">
        <v>51.36</v>
      </c>
      <c r="X34" s="26">
        <f t="shared" si="6"/>
        <v>93915.868799999997</v>
      </c>
      <c r="Y34" s="25"/>
      <c r="Z34" s="28">
        <f t="shared" si="7"/>
        <v>350.29</v>
      </c>
      <c r="AA34" s="25">
        <f t="shared" si="8"/>
        <v>632387.77600000007</v>
      </c>
      <c r="AB34" s="27">
        <f t="shared" si="9"/>
        <v>0.16367161947481546</v>
      </c>
      <c r="AC34" s="27">
        <f t="shared" si="10"/>
        <v>1.3639301622901287E-2</v>
      </c>
      <c r="AD34" s="29">
        <v>289.45999999999998</v>
      </c>
      <c r="AE34" s="30">
        <f t="shared" si="11"/>
        <v>60.830000000000041</v>
      </c>
      <c r="AF34" s="31">
        <v>524093.38139999995</v>
      </c>
      <c r="AG34" s="30">
        <f t="shared" si="12"/>
        <v>108294.39460000012</v>
      </c>
      <c r="AH34" s="30">
        <f t="shared" si="13"/>
        <v>50.600128305765878</v>
      </c>
    </row>
    <row r="35" spans="1:34" ht="18" customHeight="1">
      <c r="A35" s="4">
        <v>30</v>
      </c>
      <c r="B35" s="5" t="s">
        <v>31</v>
      </c>
      <c r="C35" s="25">
        <v>2563.8000000000002</v>
      </c>
      <c r="D35" s="26"/>
      <c r="E35" s="25">
        <v>71.37</v>
      </c>
      <c r="F35" s="25">
        <f t="shared" si="0"/>
        <v>127937.86200000001</v>
      </c>
      <c r="G35" s="26"/>
      <c r="H35" s="26">
        <v>62.46</v>
      </c>
      <c r="I35" s="25">
        <f t="shared" si="1"/>
        <v>111965.796</v>
      </c>
      <c r="J35" s="26"/>
      <c r="K35" s="26">
        <v>51.59</v>
      </c>
      <c r="L35" s="25">
        <f t="shared" si="2"/>
        <v>92480.233999999997</v>
      </c>
      <c r="M35" s="26"/>
      <c r="N35" s="26">
        <v>40.880000000000003</v>
      </c>
      <c r="O35" s="25">
        <f t="shared" si="3"/>
        <v>73281.487999999998</v>
      </c>
      <c r="P35" s="26"/>
      <c r="Q35" s="26">
        <v>15.53</v>
      </c>
      <c r="R35" s="25">
        <f t="shared" si="4"/>
        <v>28397.847399999999</v>
      </c>
      <c r="S35" s="26"/>
      <c r="T35" s="26">
        <v>61.28</v>
      </c>
      <c r="U35" s="25">
        <f t="shared" si="5"/>
        <v>112055.3824</v>
      </c>
      <c r="V35" s="31"/>
      <c r="W35" s="26">
        <v>55.56</v>
      </c>
      <c r="X35" s="26">
        <f t="shared" si="6"/>
        <v>101595.9048</v>
      </c>
      <c r="Y35" s="25"/>
      <c r="Z35" s="28">
        <f t="shared" si="7"/>
        <v>358.67</v>
      </c>
      <c r="AA35" s="25">
        <f t="shared" si="8"/>
        <v>647714.51459999999</v>
      </c>
      <c r="AB35" s="27">
        <f t="shared" si="9"/>
        <v>0.13989780794133708</v>
      </c>
      <c r="AC35" s="27">
        <f t="shared" si="10"/>
        <v>1.165815066177809E-2</v>
      </c>
      <c r="AD35" s="29">
        <v>347.88</v>
      </c>
      <c r="AE35" s="30">
        <f t="shared" si="11"/>
        <v>10.79000000000002</v>
      </c>
      <c r="AF35" s="31">
        <v>629868.04920000001</v>
      </c>
      <c r="AG35" s="30">
        <f t="shared" si="12"/>
        <v>17846.465399999986</v>
      </c>
      <c r="AH35" s="30">
        <f t="shared" si="13"/>
        <v>6.9609428972618712</v>
      </c>
    </row>
    <row r="36" spans="1:34" ht="18" customHeight="1">
      <c r="A36" s="4">
        <v>31</v>
      </c>
      <c r="B36" s="5" t="s">
        <v>32</v>
      </c>
      <c r="C36" s="25">
        <v>3199.9</v>
      </c>
      <c r="D36" s="32"/>
      <c r="E36" s="25">
        <v>106.97</v>
      </c>
      <c r="F36" s="25">
        <f t="shared" si="0"/>
        <v>191754.42199999999</v>
      </c>
      <c r="G36" s="32"/>
      <c r="H36" s="26">
        <v>101.84</v>
      </c>
      <c r="I36" s="25">
        <f t="shared" si="1"/>
        <v>182558.38399999999</v>
      </c>
      <c r="J36" s="32"/>
      <c r="K36" s="26">
        <v>95.08</v>
      </c>
      <c r="L36" s="25">
        <f t="shared" si="2"/>
        <v>170440.408</v>
      </c>
      <c r="M36" s="32"/>
      <c r="N36" s="32">
        <v>77.930000000000007</v>
      </c>
      <c r="O36" s="25">
        <f t="shared" si="3"/>
        <v>139697.318</v>
      </c>
      <c r="P36" s="32"/>
      <c r="Q36" s="28">
        <v>36.590000000000003</v>
      </c>
      <c r="R36" s="25">
        <f t="shared" si="4"/>
        <v>66907.742200000008</v>
      </c>
      <c r="S36" s="32"/>
      <c r="T36" s="25">
        <v>76.8</v>
      </c>
      <c r="U36" s="25">
        <f t="shared" si="5"/>
        <v>140434.94399999999</v>
      </c>
      <c r="V36" s="32"/>
      <c r="W36" s="26">
        <v>76.8</v>
      </c>
      <c r="X36" s="26">
        <f t="shared" si="6"/>
        <v>140434.94399999999</v>
      </c>
      <c r="Y36" s="25"/>
      <c r="Z36" s="28">
        <f t="shared" si="7"/>
        <v>572.01</v>
      </c>
      <c r="AA36" s="25">
        <f t="shared" si="8"/>
        <v>1032228.1621999999</v>
      </c>
      <c r="AB36" s="27">
        <f t="shared" si="9"/>
        <v>0.17875871120972531</v>
      </c>
      <c r="AC36" s="27">
        <f t="shared" si="10"/>
        <v>1.4896559267477108E-2</v>
      </c>
      <c r="AD36" s="29">
        <v>502.87</v>
      </c>
      <c r="AE36" s="30">
        <f t="shared" si="11"/>
        <v>69.139999999999986</v>
      </c>
      <c r="AF36" s="31">
        <v>910491.3933</v>
      </c>
      <c r="AG36" s="30">
        <f t="shared" si="12"/>
        <v>121736.76889999991</v>
      </c>
      <c r="AH36" s="30">
        <f t="shared" si="13"/>
        <v>38.043929154036036</v>
      </c>
    </row>
    <row r="37" spans="1:34" ht="18" customHeight="1">
      <c r="A37" s="4">
        <v>32</v>
      </c>
      <c r="B37" s="5" t="s">
        <v>44</v>
      </c>
      <c r="C37" s="25">
        <v>1070.0999999999999</v>
      </c>
      <c r="D37" s="32"/>
      <c r="E37" s="26">
        <v>31.46</v>
      </c>
      <c r="F37" s="25">
        <f t="shared" si="0"/>
        <v>56395.195999999996</v>
      </c>
      <c r="G37" s="32"/>
      <c r="H37" s="26">
        <v>30.33</v>
      </c>
      <c r="I37" s="25">
        <f t="shared" si="1"/>
        <v>54369.557999999997</v>
      </c>
      <c r="J37" s="32"/>
      <c r="K37" s="26">
        <v>27.45</v>
      </c>
      <c r="L37" s="25">
        <f t="shared" si="2"/>
        <v>49206.869999999995</v>
      </c>
      <c r="M37" s="32"/>
      <c r="N37" s="32">
        <v>22.4</v>
      </c>
      <c r="O37" s="25">
        <f t="shared" si="3"/>
        <v>40154.239999999998</v>
      </c>
      <c r="P37" s="32"/>
      <c r="Q37" s="28">
        <v>17.739999999999998</v>
      </c>
      <c r="R37" s="25">
        <f t="shared" si="4"/>
        <v>32439.009199999997</v>
      </c>
      <c r="S37" s="32"/>
      <c r="T37" s="26">
        <v>22.53</v>
      </c>
      <c r="U37" s="25">
        <f t="shared" si="5"/>
        <v>41197.907400000004</v>
      </c>
      <c r="V37" s="32"/>
      <c r="W37" s="26">
        <v>23.27</v>
      </c>
      <c r="X37" s="26">
        <f t="shared" si="6"/>
        <v>42551.056599999996</v>
      </c>
      <c r="Y37" s="25"/>
      <c r="Z37" s="28">
        <f t="shared" si="7"/>
        <v>175.18</v>
      </c>
      <c r="AA37" s="25">
        <f t="shared" si="8"/>
        <v>316313.83720000001</v>
      </c>
      <c r="AB37" s="27">
        <f t="shared" si="9"/>
        <v>0.16370432669843943</v>
      </c>
      <c r="AC37" s="27">
        <f t="shared" si="10"/>
        <v>1.3642027224869952E-2</v>
      </c>
      <c r="AD37" s="29">
        <v>162.88999999999999</v>
      </c>
      <c r="AE37" s="30">
        <f t="shared" si="11"/>
        <v>12.29000000000002</v>
      </c>
      <c r="AF37" s="31">
        <v>294927.00509999995</v>
      </c>
      <c r="AG37" s="30">
        <f t="shared" si="12"/>
        <v>21386.832100000058</v>
      </c>
      <c r="AH37" s="30">
        <f t="shared" si="13"/>
        <v>19.985825717222745</v>
      </c>
    </row>
    <row r="38" spans="1:34" ht="18" customHeight="1">
      <c r="A38" s="1">
        <v>33</v>
      </c>
      <c r="B38" s="5" t="s">
        <v>45</v>
      </c>
      <c r="C38" s="30">
        <v>1083.22</v>
      </c>
      <c r="D38" s="29"/>
      <c r="E38" s="31">
        <v>29.95</v>
      </c>
      <c r="F38" s="25">
        <f t="shared" si="0"/>
        <v>53688.369999999995</v>
      </c>
      <c r="G38" s="29"/>
      <c r="H38" s="31">
        <v>28.63</v>
      </c>
      <c r="I38" s="25">
        <f t="shared" si="1"/>
        <v>51322.137999999999</v>
      </c>
      <c r="J38" s="29"/>
      <c r="K38" s="31">
        <v>26.84</v>
      </c>
      <c r="L38" s="25">
        <f t="shared" si="2"/>
        <v>48113.383999999998</v>
      </c>
      <c r="M38" s="29"/>
      <c r="N38" s="29">
        <v>22.78</v>
      </c>
      <c r="O38" s="25">
        <f t="shared" si="3"/>
        <v>40835.428</v>
      </c>
      <c r="P38" s="29"/>
      <c r="Q38" s="29">
        <v>17.809999999999999</v>
      </c>
      <c r="R38" s="25">
        <f t="shared" si="4"/>
        <v>32567.009799999996</v>
      </c>
      <c r="S38" s="29"/>
      <c r="T38" s="31">
        <v>22.45</v>
      </c>
      <c r="U38" s="25">
        <f t="shared" si="5"/>
        <v>41051.620999999999</v>
      </c>
      <c r="V38" s="29"/>
      <c r="W38" s="31">
        <v>24.36</v>
      </c>
      <c r="X38" s="26">
        <f t="shared" si="6"/>
        <v>44544.2088</v>
      </c>
      <c r="Y38" s="25"/>
      <c r="Z38" s="28">
        <f t="shared" si="7"/>
        <v>172.82</v>
      </c>
      <c r="AA38" s="25">
        <f t="shared" si="8"/>
        <v>312122.15960000001</v>
      </c>
      <c r="AB38" s="27">
        <f t="shared" si="9"/>
        <v>0.15954284448219197</v>
      </c>
      <c r="AC38" s="27">
        <f t="shared" si="10"/>
        <v>1.3295237040182664E-2</v>
      </c>
      <c r="AD38" s="29">
        <v>155.88999999999999</v>
      </c>
      <c r="AE38" s="30">
        <f t="shared" si="11"/>
        <v>16.930000000000007</v>
      </c>
      <c r="AF38" s="31">
        <v>282252.87509999995</v>
      </c>
      <c r="AG38" s="30">
        <f t="shared" si="12"/>
        <v>29869.284500000067</v>
      </c>
      <c r="AH38" s="30">
        <f t="shared" si="13"/>
        <v>27.574531951034938</v>
      </c>
    </row>
    <row r="39" spans="1:34" ht="18" customHeight="1">
      <c r="A39" s="1">
        <v>34</v>
      </c>
      <c r="B39" s="5" t="s">
        <v>46</v>
      </c>
      <c r="C39" s="30">
        <v>2127</v>
      </c>
      <c r="D39" s="29"/>
      <c r="E39" s="31">
        <v>68.5</v>
      </c>
      <c r="F39" s="25">
        <f t="shared" si="0"/>
        <v>122793.09999999999</v>
      </c>
      <c r="G39" s="29"/>
      <c r="H39" s="31">
        <v>63.51</v>
      </c>
      <c r="I39" s="25">
        <f t="shared" si="1"/>
        <v>113848.02599999998</v>
      </c>
      <c r="J39" s="29"/>
      <c r="K39" s="31">
        <v>56.61</v>
      </c>
      <c r="L39" s="25">
        <f t="shared" si="2"/>
        <v>101479.086</v>
      </c>
      <c r="M39" s="29"/>
      <c r="N39" s="29">
        <v>47.7</v>
      </c>
      <c r="O39" s="25">
        <f t="shared" si="3"/>
        <v>85507.02</v>
      </c>
      <c r="P39" s="29"/>
      <c r="Q39" s="29">
        <v>37.159999999999997</v>
      </c>
      <c r="R39" s="25">
        <f t="shared" si="4"/>
        <v>67950.032799999986</v>
      </c>
      <c r="S39" s="29"/>
      <c r="T39" s="31">
        <v>47.55</v>
      </c>
      <c r="U39" s="25">
        <f t="shared" si="5"/>
        <v>86948.978999999992</v>
      </c>
      <c r="V39" s="29"/>
      <c r="W39" s="31">
        <v>55.64</v>
      </c>
      <c r="X39" s="26">
        <f t="shared" si="6"/>
        <v>101742.1912</v>
      </c>
      <c r="Y39" s="25"/>
      <c r="Z39" s="28">
        <f t="shared" si="7"/>
        <v>376.67</v>
      </c>
      <c r="AA39" s="25">
        <f t="shared" si="8"/>
        <v>680268.43500000006</v>
      </c>
      <c r="AB39" s="27">
        <f t="shared" si="9"/>
        <v>0.17708979783732959</v>
      </c>
      <c r="AC39" s="27">
        <f t="shared" si="10"/>
        <v>1.4757483153110798E-2</v>
      </c>
      <c r="AD39" s="29">
        <v>354.85</v>
      </c>
      <c r="AE39" s="30">
        <f t="shared" si="11"/>
        <v>21.819999999999993</v>
      </c>
      <c r="AF39" s="31">
        <v>642487.8615</v>
      </c>
      <c r="AG39" s="30">
        <f t="shared" si="12"/>
        <v>37780.573500000057</v>
      </c>
      <c r="AH39" s="30">
        <f t="shared" si="13"/>
        <v>17.762375881523297</v>
      </c>
    </row>
    <row r="40" spans="1:34" ht="18" customHeight="1">
      <c r="A40" s="1">
        <v>35</v>
      </c>
      <c r="B40" s="5" t="s">
        <v>47</v>
      </c>
      <c r="C40" s="33">
        <v>2140.1999999999998</v>
      </c>
      <c r="D40" s="29"/>
      <c r="E40" s="29">
        <v>71.64</v>
      </c>
      <c r="F40" s="25">
        <f t="shared" si="0"/>
        <v>128421.864</v>
      </c>
      <c r="G40" s="29"/>
      <c r="H40" s="29">
        <v>65.25</v>
      </c>
      <c r="I40" s="25">
        <f t="shared" si="1"/>
        <v>116967.15</v>
      </c>
      <c r="J40" s="29"/>
      <c r="K40" s="29">
        <v>62.21</v>
      </c>
      <c r="L40" s="25">
        <f t="shared" si="2"/>
        <v>111517.64599999999</v>
      </c>
      <c r="M40" s="29"/>
      <c r="N40" s="29">
        <v>51.9</v>
      </c>
      <c r="O40" s="25">
        <f t="shared" si="3"/>
        <v>93035.939999999988</v>
      </c>
      <c r="P40" s="29"/>
      <c r="Q40" s="29">
        <v>23.93</v>
      </c>
      <c r="R40" s="25">
        <f t="shared" si="4"/>
        <v>43757.919399999999</v>
      </c>
      <c r="S40" s="29"/>
      <c r="T40" s="31">
        <v>51.38</v>
      </c>
      <c r="U40" s="25">
        <f t="shared" si="5"/>
        <v>93952.440400000007</v>
      </c>
      <c r="V40" s="29"/>
      <c r="W40" s="29">
        <v>51.38</v>
      </c>
      <c r="X40" s="26">
        <f t="shared" si="6"/>
        <v>93952.440400000007</v>
      </c>
      <c r="Y40" s="25"/>
      <c r="Z40" s="28">
        <f t="shared" si="7"/>
        <v>377.69</v>
      </c>
      <c r="AA40" s="25">
        <f t="shared" si="8"/>
        <v>681605.40019999992</v>
      </c>
      <c r="AB40" s="27">
        <f t="shared" si="9"/>
        <v>0.1764741612933371</v>
      </c>
      <c r="AC40" s="27">
        <f t="shared" si="10"/>
        <v>1.4706180107778091E-2</v>
      </c>
      <c r="AD40" s="29">
        <v>335.11</v>
      </c>
      <c r="AE40" s="30">
        <f t="shared" si="11"/>
        <v>42.579999999999984</v>
      </c>
      <c r="AF40" s="31">
        <v>606746.8149</v>
      </c>
      <c r="AG40" s="30">
        <f t="shared" si="12"/>
        <v>74858.585299999919</v>
      </c>
      <c r="AH40" s="30">
        <f t="shared" si="13"/>
        <v>34.977378422577296</v>
      </c>
    </row>
    <row r="41" spans="1:34" ht="18" customHeight="1">
      <c r="A41" s="1">
        <v>36</v>
      </c>
      <c r="B41" s="5" t="s">
        <v>48</v>
      </c>
      <c r="C41" s="33">
        <v>5614.9</v>
      </c>
      <c r="D41" s="29"/>
      <c r="E41" s="29">
        <v>160.55000000000001</v>
      </c>
      <c r="F41" s="25">
        <f t="shared" si="0"/>
        <v>287801.93</v>
      </c>
      <c r="G41" s="29"/>
      <c r="H41" s="29">
        <v>155.22999999999999</v>
      </c>
      <c r="I41" s="25">
        <f t="shared" si="1"/>
        <v>278265.29799999995</v>
      </c>
      <c r="J41" s="29"/>
      <c r="K41" s="29">
        <v>145.25</v>
      </c>
      <c r="L41" s="25">
        <f t="shared" si="2"/>
        <v>260375.15</v>
      </c>
      <c r="M41" s="29"/>
      <c r="N41" s="29">
        <v>119.98</v>
      </c>
      <c r="O41" s="25">
        <f t="shared" si="3"/>
        <v>215076.14799999999</v>
      </c>
      <c r="P41" s="29"/>
      <c r="Q41" s="29">
        <v>85.13</v>
      </c>
      <c r="R41" s="25">
        <f t="shared" si="4"/>
        <v>155667.01539999997</v>
      </c>
      <c r="S41" s="29"/>
      <c r="T41" s="29">
        <v>113.63</v>
      </c>
      <c r="U41" s="25">
        <f t="shared" si="5"/>
        <v>207781.54539999997</v>
      </c>
      <c r="V41" s="29"/>
      <c r="W41" s="29">
        <v>131.32</v>
      </c>
      <c r="X41" s="26">
        <f t="shared" si="6"/>
        <v>240129.12559999997</v>
      </c>
      <c r="Y41" s="25"/>
      <c r="Z41" s="28">
        <f t="shared" si="7"/>
        <v>911.08999999999992</v>
      </c>
      <c r="AA41" s="25">
        <f t="shared" si="8"/>
        <v>1645096.2123999996</v>
      </c>
      <c r="AB41" s="27">
        <f t="shared" si="9"/>
        <v>0.16226290762079468</v>
      </c>
      <c r="AC41" s="27">
        <f t="shared" si="10"/>
        <v>1.3521908968399556E-2</v>
      </c>
      <c r="AD41" s="29">
        <v>802.72</v>
      </c>
      <c r="AE41" s="30">
        <f t="shared" si="11"/>
        <v>108.36999999999989</v>
      </c>
      <c r="AF41" s="31">
        <v>1453396.8048</v>
      </c>
      <c r="AG41" s="30">
        <f t="shared" si="12"/>
        <v>191699.40759999957</v>
      </c>
      <c r="AH41" s="30">
        <f t="shared" si="13"/>
        <v>34.141197100571617</v>
      </c>
    </row>
    <row r="42" spans="1:34" ht="18" customHeight="1">
      <c r="A42" s="1">
        <v>37</v>
      </c>
      <c r="B42" s="5" t="s">
        <v>103</v>
      </c>
      <c r="C42" s="33">
        <v>1082.4000000000001</v>
      </c>
      <c r="D42" s="29"/>
      <c r="E42" s="29">
        <v>39.520000000000003</v>
      </c>
      <c r="F42" s="25">
        <f t="shared" si="0"/>
        <v>70843.551999999996</v>
      </c>
      <c r="G42" s="29"/>
      <c r="H42" s="29">
        <v>38</v>
      </c>
      <c r="I42" s="25">
        <f t="shared" si="1"/>
        <v>68118.8</v>
      </c>
      <c r="J42" s="29"/>
      <c r="K42" s="29">
        <v>37.369999999999997</v>
      </c>
      <c r="L42" s="25">
        <f t="shared" si="2"/>
        <v>66989.461999999985</v>
      </c>
      <c r="M42" s="29"/>
      <c r="N42" s="29">
        <v>30.99</v>
      </c>
      <c r="O42" s="25">
        <f t="shared" si="3"/>
        <v>55552.673999999992</v>
      </c>
      <c r="P42" s="29"/>
      <c r="Q42" s="29">
        <v>23.24</v>
      </c>
      <c r="R42" s="25">
        <f t="shared" si="4"/>
        <v>42496.199199999995</v>
      </c>
      <c r="S42" s="29"/>
      <c r="T42" s="29">
        <v>29.81</v>
      </c>
      <c r="U42" s="25">
        <f t="shared" si="5"/>
        <v>54509.969799999999</v>
      </c>
      <c r="V42" s="29"/>
      <c r="W42" s="29">
        <v>33.590000000000003</v>
      </c>
      <c r="X42" s="26">
        <f t="shared" si="6"/>
        <v>61422.002200000003</v>
      </c>
      <c r="Y42" s="25"/>
      <c r="Z42" s="28">
        <f t="shared" si="7"/>
        <v>232.52000000000004</v>
      </c>
      <c r="AA42" s="25">
        <f t="shared" si="8"/>
        <v>419932.65919999999</v>
      </c>
      <c r="AB42" s="27">
        <f t="shared" si="9"/>
        <v>0.21481892091648191</v>
      </c>
      <c r="AC42" s="27">
        <f t="shared" si="10"/>
        <v>1.790157674304016E-2</v>
      </c>
      <c r="AD42" s="29">
        <v>193.66</v>
      </c>
      <c r="AE42" s="30">
        <f t="shared" si="11"/>
        <v>38.860000000000042</v>
      </c>
      <c r="AF42" s="31">
        <v>350638.85939999996</v>
      </c>
      <c r="AG42" s="30">
        <f t="shared" si="12"/>
        <v>69293.799800000037</v>
      </c>
      <c r="AH42" s="30">
        <f t="shared" si="13"/>
        <v>64.018662047302314</v>
      </c>
    </row>
    <row r="43" spans="1:34" ht="18" customHeight="1">
      <c r="A43" s="1">
        <v>38</v>
      </c>
      <c r="B43" s="5" t="s">
        <v>104</v>
      </c>
      <c r="C43" s="33">
        <v>1082.4000000000001</v>
      </c>
      <c r="D43" s="29"/>
      <c r="E43" s="29">
        <v>38.94</v>
      </c>
      <c r="F43" s="25">
        <f t="shared" si="0"/>
        <v>69803.843999999997</v>
      </c>
      <c r="G43" s="29"/>
      <c r="H43" s="29">
        <v>36.909999999999997</v>
      </c>
      <c r="I43" s="25">
        <f t="shared" si="1"/>
        <v>66164.865999999995</v>
      </c>
      <c r="J43" s="29"/>
      <c r="K43" s="29">
        <v>35.5</v>
      </c>
      <c r="L43" s="25">
        <f t="shared" si="2"/>
        <v>63637.299999999996</v>
      </c>
      <c r="M43" s="29"/>
      <c r="N43" s="29">
        <v>28.83</v>
      </c>
      <c r="O43" s="25">
        <f t="shared" si="3"/>
        <v>51680.657999999996</v>
      </c>
      <c r="P43" s="29"/>
      <c r="Q43" s="29">
        <v>21.35</v>
      </c>
      <c r="R43" s="25">
        <f t="shared" si="4"/>
        <v>39040.183000000005</v>
      </c>
      <c r="S43" s="29"/>
      <c r="T43" s="29">
        <v>27.76</v>
      </c>
      <c r="U43" s="25">
        <f t="shared" si="5"/>
        <v>50761.380799999999</v>
      </c>
      <c r="V43" s="29"/>
      <c r="W43" s="29">
        <v>31.94</v>
      </c>
      <c r="X43" s="26">
        <f t="shared" si="6"/>
        <v>58404.845200000003</v>
      </c>
      <c r="Y43" s="25"/>
      <c r="Z43" s="28">
        <f t="shared" si="7"/>
        <v>221.23</v>
      </c>
      <c r="AA43" s="25">
        <f t="shared" si="8"/>
        <v>399493.07699999993</v>
      </c>
      <c r="AB43" s="27">
        <f t="shared" si="9"/>
        <v>0.2043883961566888</v>
      </c>
      <c r="AC43" s="27">
        <f t="shared" si="10"/>
        <v>1.7032366346390732E-2</v>
      </c>
      <c r="AD43" s="29">
        <v>191.46</v>
      </c>
      <c r="AE43" s="30">
        <f t="shared" si="11"/>
        <v>29.769999999999982</v>
      </c>
      <c r="AF43" s="31">
        <v>346655.56140000001</v>
      </c>
      <c r="AG43" s="30">
        <f t="shared" si="12"/>
        <v>52837.515599999926</v>
      </c>
      <c r="AH43" s="30">
        <f t="shared" si="13"/>
        <v>48.815147450110793</v>
      </c>
    </row>
    <row r="44" spans="1:34" ht="18" customHeight="1">
      <c r="A44" s="1">
        <v>39</v>
      </c>
      <c r="B44" s="5" t="s">
        <v>49</v>
      </c>
      <c r="C44" s="33">
        <v>4144.3</v>
      </c>
      <c r="D44" s="29"/>
      <c r="E44" s="29">
        <v>143.75</v>
      </c>
      <c r="F44" s="25">
        <f t="shared" si="0"/>
        <v>257686.25</v>
      </c>
      <c r="G44" s="29"/>
      <c r="H44" s="29">
        <v>135.68</v>
      </c>
      <c r="I44" s="25">
        <f t="shared" si="1"/>
        <v>243219.96799999999</v>
      </c>
      <c r="J44" s="29"/>
      <c r="K44" s="29">
        <v>127.46</v>
      </c>
      <c r="L44" s="25">
        <f t="shared" si="2"/>
        <v>228484.79599999997</v>
      </c>
      <c r="M44" s="29"/>
      <c r="N44" s="29">
        <v>107.37</v>
      </c>
      <c r="O44" s="25">
        <f t="shared" si="3"/>
        <v>192471.462</v>
      </c>
      <c r="P44" s="29"/>
      <c r="Q44" s="29">
        <v>39.159999999999997</v>
      </c>
      <c r="R44" s="25">
        <f t="shared" si="4"/>
        <v>71607.19279999999</v>
      </c>
      <c r="S44" s="29"/>
      <c r="T44" s="29">
        <v>99.46</v>
      </c>
      <c r="U44" s="25">
        <f t="shared" si="5"/>
        <v>181870.56679999997</v>
      </c>
      <c r="V44" s="29"/>
      <c r="W44" s="29">
        <v>91.34</v>
      </c>
      <c r="X44" s="26">
        <f t="shared" si="6"/>
        <v>167022.49720000001</v>
      </c>
      <c r="Y44" s="25"/>
      <c r="Z44" s="28">
        <f t="shared" si="7"/>
        <v>744.22</v>
      </c>
      <c r="AA44" s="25">
        <f t="shared" si="8"/>
        <v>1342362.7328000001</v>
      </c>
      <c r="AB44" s="27">
        <f t="shared" si="9"/>
        <v>0.17957676809111309</v>
      </c>
      <c r="AC44" s="27">
        <f t="shared" si="10"/>
        <v>1.4964730674259423E-2</v>
      </c>
      <c r="AD44" s="29">
        <v>569.48</v>
      </c>
      <c r="AE44" s="30">
        <f t="shared" si="11"/>
        <v>174.74</v>
      </c>
      <c r="AF44" s="31">
        <v>1031094.7932</v>
      </c>
      <c r="AG44" s="30">
        <f t="shared" si="12"/>
        <v>311267.93960000016</v>
      </c>
      <c r="AH44" s="30">
        <f t="shared" si="13"/>
        <v>75.107482469898443</v>
      </c>
    </row>
    <row r="45" spans="1:34" ht="18" customHeight="1">
      <c r="A45" s="2">
        <v>40</v>
      </c>
      <c r="B45" s="5" t="s">
        <v>50</v>
      </c>
      <c r="C45" s="34">
        <v>1698.1</v>
      </c>
      <c r="D45" s="35"/>
      <c r="E45" s="36">
        <v>29.34</v>
      </c>
      <c r="F45" s="25">
        <f t="shared" si="0"/>
        <v>52594.883999999998</v>
      </c>
      <c r="G45" s="35"/>
      <c r="H45" s="36">
        <v>29.34</v>
      </c>
      <c r="I45" s="25">
        <f t="shared" si="1"/>
        <v>52594.883999999998</v>
      </c>
      <c r="J45" s="35"/>
      <c r="K45" s="36">
        <v>29.34</v>
      </c>
      <c r="L45" s="25">
        <f t="shared" si="2"/>
        <v>52594.883999999998</v>
      </c>
      <c r="M45" s="35"/>
      <c r="N45" s="35">
        <v>29.34</v>
      </c>
      <c r="O45" s="25">
        <f t="shared" si="3"/>
        <v>52594.883999999998</v>
      </c>
      <c r="P45" s="35"/>
      <c r="Q45" s="35">
        <v>17.12</v>
      </c>
      <c r="R45" s="25">
        <f t="shared" si="4"/>
        <v>31305.2896</v>
      </c>
      <c r="S45" s="35"/>
      <c r="T45" s="35">
        <v>48.62</v>
      </c>
      <c r="U45" s="25">
        <f t="shared" si="5"/>
        <v>88905.559599999993</v>
      </c>
      <c r="V45" s="35"/>
      <c r="W45" s="35">
        <v>53.18</v>
      </c>
      <c r="X45" s="26">
        <f t="shared" si="6"/>
        <v>97243.884399999995</v>
      </c>
      <c r="Y45" s="25"/>
      <c r="Z45" s="28">
        <f t="shared" si="7"/>
        <v>236.28</v>
      </c>
      <c r="AA45" s="25">
        <f t="shared" si="8"/>
        <v>427834.26959999994</v>
      </c>
      <c r="AB45" s="27">
        <f t="shared" si="9"/>
        <v>0.13914374889582476</v>
      </c>
      <c r="AC45" s="27">
        <f t="shared" si="10"/>
        <v>1.1595312407985397E-2</v>
      </c>
      <c r="AD45" s="29">
        <v>205.35</v>
      </c>
      <c r="AE45" s="30">
        <f t="shared" si="11"/>
        <v>30.930000000000007</v>
      </c>
      <c r="AF45" s="31">
        <v>371804.65649999998</v>
      </c>
      <c r="AG45" s="30">
        <f t="shared" si="12"/>
        <v>56029.613099999959</v>
      </c>
      <c r="AH45" s="30">
        <f t="shared" si="13"/>
        <v>32.995473234791802</v>
      </c>
    </row>
    <row r="46" spans="1:34" ht="18" customHeight="1">
      <c r="A46" s="2">
        <v>41</v>
      </c>
      <c r="B46" s="5" t="s">
        <v>110</v>
      </c>
      <c r="C46" s="34">
        <v>3380.1</v>
      </c>
      <c r="D46" s="35"/>
      <c r="E46" s="36">
        <v>110.89</v>
      </c>
      <c r="F46" s="25">
        <f t="shared" si="0"/>
        <v>198781.41399999999</v>
      </c>
      <c r="G46" s="35"/>
      <c r="H46" s="36">
        <v>104.58</v>
      </c>
      <c r="I46" s="25">
        <f t="shared" si="1"/>
        <v>187470.10799999998</v>
      </c>
      <c r="J46" s="35"/>
      <c r="K46" s="36">
        <v>91.19</v>
      </c>
      <c r="L46" s="25">
        <f t="shared" si="2"/>
        <v>163467.19399999999</v>
      </c>
      <c r="M46" s="35"/>
      <c r="N46" s="35">
        <v>64.180000000000007</v>
      </c>
      <c r="O46" s="25">
        <f t="shared" si="3"/>
        <v>115049.068</v>
      </c>
      <c r="P46" s="35"/>
      <c r="Q46" s="35">
        <v>49.1</v>
      </c>
      <c r="R46" s="25">
        <f t="shared" si="4"/>
        <v>89783.278000000006</v>
      </c>
      <c r="S46" s="35"/>
      <c r="T46" s="35">
        <v>67.319999999999993</v>
      </c>
      <c r="U46" s="25">
        <f t="shared" si="5"/>
        <v>123100.00559999999</v>
      </c>
      <c r="V46" s="35"/>
      <c r="W46" s="35">
        <v>82.93</v>
      </c>
      <c r="X46" s="26">
        <f t="shared" si="6"/>
        <v>151644.13940000001</v>
      </c>
      <c r="Y46" s="25"/>
      <c r="Z46" s="28">
        <f t="shared" si="7"/>
        <v>570.19000000000005</v>
      </c>
      <c r="AA46" s="25">
        <f t="shared" si="8"/>
        <v>1029295.2070000001</v>
      </c>
      <c r="AB46" s="27">
        <f t="shared" si="9"/>
        <v>0.16869027543563803</v>
      </c>
      <c r="AC46" s="27">
        <f t="shared" si="10"/>
        <v>1.4057522952969836E-2</v>
      </c>
      <c r="AD46" s="29">
        <v>542.16999999999996</v>
      </c>
      <c r="AE46" s="30">
        <f t="shared" si="11"/>
        <v>28.020000000000095</v>
      </c>
      <c r="AF46" s="31">
        <v>981647.58029999991</v>
      </c>
      <c r="AG46" s="30">
        <f t="shared" si="12"/>
        <v>47647.626700000139</v>
      </c>
      <c r="AH46" s="30">
        <f t="shared" si="13"/>
        <v>14.09651391970656</v>
      </c>
    </row>
    <row r="47" spans="1:34" ht="18" customHeight="1">
      <c r="A47" s="1">
        <v>42</v>
      </c>
      <c r="B47" s="5" t="s">
        <v>51</v>
      </c>
      <c r="C47" s="33">
        <v>342.8</v>
      </c>
      <c r="D47" s="29"/>
      <c r="E47" s="29">
        <v>12.28</v>
      </c>
      <c r="F47" s="25">
        <f t="shared" si="0"/>
        <v>22013.127999999997</v>
      </c>
      <c r="G47" s="29"/>
      <c r="H47" s="29">
        <v>11.11</v>
      </c>
      <c r="I47" s="25">
        <f t="shared" si="1"/>
        <v>19915.785999999996</v>
      </c>
      <c r="J47" s="29"/>
      <c r="K47" s="29">
        <v>9.64</v>
      </c>
      <c r="L47" s="25">
        <f t="shared" si="2"/>
        <v>17280.664000000001</v>
      </c>
      <c r="M47" s="29"/>
      <c r="N47" s="29">
        <v>8.1</v>
      </c>
      <c r="O47" s="25">
        <f t="shared" si="3"/>
        <v>14520.06</v>
      </c>
      <c r="P47" s="29"/>
      <c r="Q47" s="29">
        <v>6.82</v>
      </c>
      <c r="R47" s="25">
        <f t="shared" si="4"/>
        <v>12470.9156</v>
      </c>
      <c r="S47" s="29"/>
      <c r="T47" s="29">
        <v>8.75</v>
      </c>
      <c r="U47" s="25">
        <f t="shared" si="5"/>
        <v>16000.074999999999</v>
      </c>
      <c r="V47" s="29"/>
      <c r="W47" s="29">
        <v>9.69</v>
      </c>
      <c r="X47" s="26">
        <f t="shared" si="6"/>
        <v>17718.940199999997</v>
      </c>
      <c r="Y47" s="25"/>
      <c r="Z47" s="28">
        <f t="shared" si="7"/>
        <v>66.39</v>
      </c>
      <c r="AA47" s="25">
        <f t="shared" si="8"/>
        <v>119919.56879999998</v>
      </c>
      <c r="AB47" s="27">
        <f t="shared" si="9"/>
        <v>0.19366977829638274</v>
      </c>
      <c r="AC47" s="27">
        <f t="shared" si="10"/>
        <v>1.6139148191365228E-2</v>
      </c>
      <c r="AD47" s="29">
        <v>61.17</v>
      </c>
      <c r="AE47" s="30">
        <f t="shared" si="11"/>
        <v>5.2199999999999989</v>
      </c>
      <c r="AF47" s="31">
        <v>110753.79029999999</v>
      </c>
      <c r="AG47" s="30">
        <f t="shared" si="12"/>
        <v>9165.7784999999858</v>
      </c>
      <c r="AH47" s="30">
        <f t="shared" si="13"/>
        <v>26.737976954492375</v>
      </c>
    </row>
    <row r="48" spans="1:34" ht="18" customHeight="1">
      <c r="A48" s="1">
        <v>43</v>
      </c>
      <c r="B48" s="5" t="s">
        <v>107</v>
      </c>
      <c r="C48" s="33">
        <v>342.7</v>
      </c>
      <c r="D48" s="29"/>
      <c r="E48" s="29">
        <v>10.89</v>
      </c>
      <c r="F48" s="25">
        <f t="shared" si="0"/>
        <v>19521.414000000001</v>
      </c>
      <c r="G48" s="29"/>
      <c r="H48" s="29">
        <v>10.63</v>
      </c>
      <c r="I48" s="25">
        <f t="shared" si="1"/>
        <v>19055.338</v>
      </c>
      <c r="J48" s="29"/>
      <c r="K48" s="29">
        <v>9.8000000000000007</v>
      </c>
      <c r="L48" s="25">
        <f t="shared" si="2"/>
        <v>17567.48</v>
      </c>
      <c r="M48" s="29"/>
      <c r="N48" s="29">
        <v>8.41</v>
      </c>
      <c r="O48" s="25">
        <f t="shared" si="3"/>
        <v>15075.766</v>
      </c>
      <c r="P48" s="29"/>
      <c r="Q48" s="29">
        <v>4</v>
      </c>
      <c r="R48" s="25">
        <f t="shared" si="4"/>
        <v>7314.32</v>
      </c>
      <c r="S48" s="29"/>
      <c r="T48" s="29">
        <v>8.2200000000000006</v>
      </c>
      <c r="U48" s="25">
        <f t="shared" si="5"/>
        <v>15030.927600000001</v>
      </c>
      <c r="V48" s="29"/>
      <c r="W48" s="29">
        <v>7.34</v>
      </c>
      <c r="X48" s="26">
        <f t="shared" si="6"/>
        <v>13421.777199999999</v>
      </c>
      <c r="Y48" s="25"/>
      <c r="Z48" s="28">
        <f t="shared" si="7"/>
        <v>59.290000000000006</v>
      </c>
      <c r="AA48" s="25">
        <f t="shared" si="8"/>
        <v>106987.02279999999</v>
      </c>
      <c r="AB48" s="27">
        <f t="shared" si="9"/>
        <v>0.17300846221184712</v>
      </c>
      <c r="AC48" s="27">
        <f t="shared" si="10"/>
        <v>1.441737185098726E-2</v>
      </c>
      <c r="AD48" s="29">
        <v>54.85</v>
      </c>
      <c r="AE48" s="30">
        <f t="shared" si="11"/>
        <v>4.4400000000000048</v>
      </c>
      <c r="AF48" s="31">
        <v>99310.861499999999</v>
      </c>
      <c r="AG48" s="30">
        <f t="shared" si="12"/>
        <v>7676.1612999999925</v>
      </c>
      <c r="AH48" s="30">
        <f t="shared" si="13"/>
        <v>22.399070032098024</v>
      </c>
    </row>
    <row r="49" spans="1:34" ht="18" customHeight="1">
      <c r="A49" s="1">
        <v>44</v>
      </c>
      <c r="B49" s="5" t="s">
        <v>52</v>
      </c>
      <c r="C49" s="33">
        <v>345.6</v>
      </c>
      <c r="D49" s="29"/>
      <c r="E49" s="29">
        <v>12.28</v>
      </c>
      <c r="F49" s="25">
        <f t="shared" si="0"/>
        <v>22013.127999999997</v>
      </c>
      <c r="G49" s="29"/>
      <c r="H49" s="29">
        <v>12.54</v>
      </c>
      <c r="I49" s="25">
        <f t="shared" si="1"/>
        <v>22479.203999999998</v>
      </c>
      <c r="J49" s="29"/>
      <c r="K49" s="29">
        <v>10.58</v>
      </c>
      <c r="L49" s="25">
        <f t="shared" si="2"/>
        <v>18965.707999999999</v>
      </c>
      <c r="M49" s="29"/>
      <c r="N49" s="29">
        <v>10.09</v>
      </c>
      <c r="O49" s="25">
        <f t="shared" si="3"/>
        <v>18087.333999999999</v>
      </c>
      <c r="P49" s="29"/>
      <c r="Q49" s="29">
        <v>4.0999999999999996</v>
      </c>
      <c r="R49" s="25">
        <f t="shared" si="4"/>
        <v>7497.177999999999</v>
      </c>
      <c r="S49" s="29"/>
      <c r="T49" s="29">
        <v>8.2899999999999991</v>
      </c>
      <c r="U49" s="25">
        <f t="shared" si="5"/>
        <v>15158.928199999998</v>
      </c>
      <c r="V49" s="29"/>
      <c r="W49" s="29">
        <v>9.23</v>
      </c>
      <c r="X49" s="26">
        <f t="shared" si="6"/>
        <v>16877.793399999999</v>
      </c>
      <c r="Y49" s="25"/>
      <c r="Z49" s="28">
        <f t="shared" si="7"/>
        <v>67.11</v>
      </c>
      <c r="AA49" s="25">
        <f t="shared" si="8"/>
        <v>121079.27359999999</v>
      </c>
      <c r="AB49" s="27">
        <f t="shared" si="9"/>
        <v>0.19418402777777777</v>
      </c>
      <c r="AC49" s="27">
        <f t="shared" si="10"/>
        <v>1.6182002314814814E-2</v>
      </c>
      <c r="AD49" s="29">
        <v>60.29</v>
      </c>
      <c r="AE49" s="30">
        <f t="shared" si="11"/>
        <v>6.82</v>
      </c>
      <c r="AF49" s="31">
        <v>109160.4711</v>
      </c>
      <c r="AG49" s="30">
        <f t="shared" si="12"/>
        <v>11918.802499999991</v>
      </c>
      <c r="AH49" s="30">
        <f t="shared" si="13"/>
        <v>34.487275752314787</v>
      </c>
    </row>
    <row r="50" spans="1:34" ht="18" customHeight="1">
      <c r="A50" s="1">
        <v>45</v>
      </c>
      <c r="B50" s="5" t="s">
        <v>53</v>
      </c>
      <c r="C50" s="33">
        <v>307.60000000000002</v>
      </c>
      <c r="D50" s="29"/>
      <c r="E50" s="29">
        <v>12.67</v>
      </c>
      <c r="F50" s="25">
        <f t="shared" si="0"/>
        <v>22712.241999999998</v>
      </c>
      <c r="G50" s="29"/>
      <c r="H50" s="29">
        <v>13.24</v>
      </c>
      <c r="I50" s="25">
        <f t="shared" si="1"/>
        <v>23734.023999999998</v>
      </c>
      <c r="J50" s="29"/>
      <c r="K50" s="29">
        <v>10.84</v>
      </c>
      <c r="L50" s="25">
        <f t="shared" si="2"/>
        <v>19431.784</v>
      </c>
      <c r="M50" s="29"/>
      <c r="N50" s="29">
        <v>9.52</v>
      </c>
      <c r="O50" s="25">
        <f t="shared" si="3"/>
        <v>17065.552</v>
      </c>
      <c r="P50" s="29"/>
      <c r="Q50" s="29">
        <v>4.9000000000000004</v>
      </c>
      <c r="R50" s="25">
        <f t="shared" si="4"/>
        <v>8960.0419999999995</v>
      </c>
      <c r="S50" s="29"/>
      <c r="T50" s="29">
        <v>9.57</v>
      </c>
      <c r="U50" s="25">
        <f t="shared" si="5"/>
        <v>17499.510600000001</v>
      </c>
      <c r="V50" s="29"/>
      <c r="W50" s="29">
        <v>7.38</v>
      </c>
      <c r="X50" s="26">
        <f t="shared" si="6"/>
        <v>13494.920399999999</v>
      </c>
      <c r="Y50" s="25"/>
      <c r="Z50" s="28">
        <f t="shared" si="7"/>
        <v>68.11999999999999</v>
      </c>
      <c r="AA50" s="25">
        <f t="shared" si="8"/>
        <v>122898.07499999998</v>
      </c>
      <c r="AB50" s="27">
        <f t="shared" si="9"/>
        <v>0.22145643693107928</v>
      </c>
      <c r="AC50" s="27">
        <f t="shared" si="10"/>
        <v>1.8454703077589941E-2</v>
      </c>
      <c r="AD50" s="29">
        <v>63.01</v>
      </c>
      <c r="AE50" s="30">
        <f t="shared" si="11"/>
        <v>5.1099999999999923</v>
      </c>
      <c r="AF50" s="31">
        <v>114085.27589999999</v>
      </c>
      <c r="AG50" s="30">
        <f t="shared" si="12"/>
        <v>8812.7990999999893</v>
      </c>
      <c r="AH50" s="30">
        <f t="shared" si="13"/>
        <v>28.650192132639756</v>
      </c>
    </row>
    <row r="51" spans="1:34" ht="18" customHeight="1">
      <c r="A51" s="1">
        <v>46</v>
      </c>
      <c r="B51" s="5" t="s">
        <v>54</v>
      </c>
      <c r="C51" s="33">
        <v>309.10000000000002</v>
      </c>
      <c r="D51" s="29"/>
      <c r="E51" s="29">
        <v>13.67</v>
      </c>
      <c r="F51" s="25">
        <f t="shared" si="0"/>
        <v>24504.841999999997</v>
      </c>
      <c r="G51" s="29"/>
      <c r="H51" s="29">
        <v>12.49</v>
      </c>
      <c r="I51" s="25">
        <f t="shared" si="1"/>
        <v>22389.574000000001</v>
      </c>
      <c r="J51" s="29"/>
      <c r="K51" s="29">
        <v>11</v>
      </c>
      <c r="L51" s="25">
        <f t="shared" si="2"/>
        <v>19718.599999999999</v>
      </c>
      <c r="M51" s="29"/>
      <c r="N51" s="29">
        <v>8.93</v>
      </c>
      <c r="O51" s="25">
        <f t="shared" si="3"/>
        <v>16007.917999999998</v>
      </c>
      <c r="P51" s="29"/>
      <c r="Q51" s="29">
        <v>4.79</v>
      </c>
      <c r="R51" s="25">
        <f t="shared" si="4"/>
        <v>8758.8981999999996</v>
      </c>
      <c r="S51" s="29"/>
      <c r="T51" s="29">
        <v>9.75</v>
      </c>
      <c r="U51" s="25">
        <f t="shared" si="5"/>
        <v>17828.654999999999</v>
      </c>
      <c r="V51" s="29"/>
      <c r="W51" s="29">
        <v>8.99</v>
      </c>
      <c r="X51" s="26">
        <f t="shared" si="6"/>
        <v>16438.9342</v>
      </c>
      <c r="Y51" s="25"/>
      <c r="Z51" s="28">
        <f t="shared" si="7"/>
        <v>69.61999999999999</v>
      </c>
      <c r="AA51" s="25">
        <f t="shared" si="8"/>
        <v>125647.42140000001</v>
      </c>
      <c r="AB51" s="27">
        <f t="shared" si="9"/>
        <v>0.22523455192494335</v>
      </c>
      <c r="AC51" s="27">
        <f t="shared" si="10"/>
        <v>1.8769545993745279E-2</v>
      </c>
      <c r="AD51" s="29">
        <v>64.180000000000007</v>
      </c>
      <c r="AE51" s="30">
        <f t="shared" si="11"/>
        <v>5.4399999999999835</v>
      </c>
      <c r="AF51" s="31">
        <v>116203.66620000001</v>
      </c>
      <c r="AG51" s="30">
        <f t="shared" si="12"/>
        <v>9443.7551999999996</v>
      </c>
      <c r="AH51" s="30">
        <f t="shared" si="13"/>
        <v>30.552427046263343</v>
      </c>
    </row>
    <row r="52" spans="1:34" ht="18" customHeight="1">
      <c r="A52" s="1">
        <v>47</v>
      </c>
      <c r="B52" s="5" t="s">
        <v>115</v>
      </c>
      <c r="C52" s="33">
        <v>310.3</v>
      </c>
      <c r="D52" s="29"/>
      <c r="E52" s="29">
        <v>12.56</v>
      </c>
      <c r="F52" s="25">
        <f t="shared" si="0"/>
        <v>22515.056</v>
      </c>
      <c r="G52" s="29"/>
      <c r="H52" s="29">
        <v>11.24</v>
      </c>
      <c r="I52" s="25">
        <f t="shared" si="1"/>
        <v>20148.824000000001</v>
      </c>
      <c r="J52" s="29"/>
      <c r="K52" s="29">
        <v>10</v>
      </c>
      <c r="L52" s="25">
        <f t="shared" si="2"/>
        <v>17926</v>
      </c>
      <c r="M52" s="29"/>
      <c r="N52" s="29">
        <v>7.85</v>
      </c>
      <c r="O52" s="25">
        <f t="shared" si="3"/>
        <v>14071.909999999998</v>
      </c>
      <c r="P52" s="29"/>
      <c r="Q52" s="29">
        <v>4.2300000000000004</v>
      </c>
      <c r="R52" s="25">
        <f t="shared" si="4"/>
        <v>7734.8934000000008</v>
      </c>
      <c r="S52" s="29"/>
      <c r="T52" s="29">
        <v>8.8800000000000008</v>
      </c>
      <c r="U52" s="25">
        <f t="shared" si="5"/>
        <v>16237.790400000002</v>
      </c>
      <c r="V52" s="29"/>
      <c r="W52" s="29">
        <v>7.45</v>
      </c>
      <c r="X52" s="26">
        <f t="shared" si="6"/>
        <v>13622.921</v>
      </c>
      <c r="Y52" s="25"/>
      <c r="Z52" s="28">
        <f t="shared" si="7"/>
        <v>62.21</v>
      </c>
      <c r="AA52" s="25">
        <f t="shared" si="8"/>
        <v>112257.39480000001</v>
      </c>
      <c r="AB52" s="27">
        <f t="shared" si="9"/>
        <v>0.20048340315823396</v>
      </c>
      <c r="AC52" s="27">
        <f t="shared" si="10"/>
        <v>1.6706950263186162E-2</v>
      </c>
      <c r="AD52" s="29">
        <v>58.41</v>
      </c>
      <c r="AE52" s="30">
        <f t="shared" si="11"/>
        <v>3.8000000000000043</v>
      </c>
      <c r="AF52" s="31">
        <v>105756.56189999999</v>
      </c>
      <c r="AG52" s="30">
        <f t="shared" si="12"/>
        <v>6500.8329000000231</v>
      </c>
      <c r="AH52" s="30">
        <f t="shared" si="13"/>
        <v>20.950154366741938</v>
      </c>
    </row>
    <row r="53" spans="1:34" ht="18" customHeight="1">
      <c r="A53" s="1">
        <v>48</v>
      </c>
      <c r="B53" s="5" t="s">
        <v>55</v>
      </c>
      <c r="C53" s="33">
        <v>311.10000000000002</v>
      </c>
      <c r="D53" s="29"/>
      <c r="E53" s="29">
        <v>11.17</v>
      </c>
      <c r="F53" s="25">
        <f t="shared" si="0"/>
        <v>20023.342000000001</v>
      </c>
      <c r="G53" s="29"/>
      <c r="H53" s="29">
        <v>11.39</v>
      </c>
      <c r="I53" s="25">
        <f t="shared" si="1"/>
        <v>20417.714</v>
      </c>
      <c r="J53" s="29"/>
      <c r="K53" s="29">
        <v>9.67</v>
      </c>
      <c r="L53" s="25">
        <f t="shared" si="2"/>
        <v>17334.441999999999</v>
      </c>
      <c r="M53" s="29"/>
      <c r="N53" s="29">
        <v>7.42</v>
      </c>
      <c r="O53" s="25">
        <f t="shared" si="3"/>
        <v>13301.091999999999</v>
      </c>
      <c r="P53" s="29"/>
      <c r="Q53" s="29">
        <v>4.47</v>
      </c>
      <c r="R53" s="25">
        <f t="shared" si="4"/>
        <v>8173.7525999999989</v>
      </c>
      <c r="S53" s="29"/>
      <c r="T53" s="29">
        <v>9.17</v>
      </c>
      <c r="U53" s="25">
        <f t="shared" si="5"/>
        <v>16768.078600000001</v>
      </c>
      <c r="V53" s="29"/>
      <c r="W53" s="29">
        <v>9.69</v>
      </c>
      <c r="X53" s="26">
        <f t="shared" si="6"/>
        <v>17718.940199999997</v>
      </c>
      <c r="Y53" s="25"/>
      <c r="Z53" s="28">
        <f t="shared" si="7"/>
        <v>62.980000000000004</v>
      </c>
      <c r="AA53" s="25">
        <f t="shared" si="8"/>
        <v>113737.36139999998</v>
      </c>
      <c r="AB53" s="27">
        <f t="shared" si="9"/>
        <v>0.2024429443908711</v>
      </c>
      <c r="AC53" s="27">
        <f t="shared" si="10"/>
        <v>1.6870245365905926E-2</v>
      </c>
      <c r="AD53" s="29">
        <v>60.33</v>
      </c>
      <c r="AE53" s="30">
        <f t="shared" si="11"/>
        <v>2.6500000000000057</v>
      </c>
      <c r="AF53" s="31">
        <v>109232.89469999999</v>
      </c>
      <c r="AG53" s="30">
        <f t="shared" si="12"/>
        <v>4504.4666999999899</v>
      </c>
      <c r="AH53" s="30">
        <f t="shared" si="13"/>
        <v>14.479160077145579</v>
      </c>
    </row>
    <row r="54" spans="1:34" ht="18" customHeight="1">
      <c r="A54" s="1">
        <v>49</v>
      </c>
      <c r="B54" s="5" t="s">
        <v>56</v>
      </c>
      <c r="C54" s="33">
        <v>309.39999999999998</v>
      </c>
      <c r="D54" s="29"/>
      <c r="E54" s="29">
        <v>12.91</v>
      </c>
      <c r="F54" s="25">
        <f t="shared" si="0"/>
        <v>23142.466</v>
      </c>
      <c r="G54" s="29"/>
      <c r="H54" s="29">
        <v>11.84</v>
      </c>
      <c r="I54" s="25">
        <f t="shared" si="1"/>
        <v>21224.383999999998</v>
      </c>
      <c r="J54" s="29"/>
      <c r="K54" s="29">
        <v>10.34</v>
      </c>
      <c r="L54" s="25">
        <f t="shared" si="2"/>
        <v>18535.484</v>
      </c>
      <c r="M54" s="29"/>
      <c r="N54" s="29">
        <v>8.2100000000000009</v>
      </c>
      <c r="O54" s="25">
        <f t="shared" si="3"/>
        <v>14717.246000000001</v>
      </c>
      <c r="P54" s="29"/>
      <c r="Q54" s="29">
        <v>4.05</v>
      </c>
      <c r="R54" s="25">
        <f t="shared" si="4"/>
        <v>7405.7489999999998</v>
      </c>
      <c r="S54" s="29"/>
      <c r="T54" s="29">
        <v>9.44</v>
      </c>
      <c r="U54" s="25">
        <f t="shared" si="5"/>
        <v>17261.795199999997</v>
      </c>
      <c r="V54" s="29"/>
      <c r="W54" s="29">
        <v>9.65</v>
      </c>
      <c r="X54" s="26">
        <f t="shared" si="6"/>
        <v>17645.796999999999</v>
      </c>
      <c r="Y54" s="25"/>
      <c r="Z54" s="28">
        <f t="shared" si="7"/>
        <v>66.44</v>
      </c>
      <c r="AA54" s="25">
        <f t="shared" si="8"/>
        <v>119932.92119999998</v>
      </c>
      <c r="AB54" s="27">
        <f t="shared" si="9"/>
        <v>0.21473820297349711</v>
      </c>
      <c r="AC54" s="27">
        <f t="shared" si="10"/>
        <v>1.7894850247791427E-2</v>
      </c>
      <c r="AD54" s="29">
        <v>62.09</v>
      </c>
      <c r="AE54" s="30">
        <f t="shared" si="11"/>
        <v>4.3499999999999943</v>
      </c>
      <c r="AF54" s="31">
        <v>112419.5331</v>
      </c>
      <c r="AG54" s="30">
        <f t="shared" si="12"/>
        <v>7513.3880999999819</v>
      </c>
      <c r="AH54" s="30">
        <f t="shared" si="13"/>
        <v>24.283736586942414</v>
      </c>
    </row>
    <row r="55" spans="1:34" ht="18" customHeight="1">
      <c r="A55" s="1">
        <v>50</v>
      </c>
      <c r="B55" s="5" t="s">
        <v>57</v>
      </c>
      <c r="C55" s="33">
        <v>310</v>
      </c>
      <c r="D55" s="29"/>
      <c r="E55" s="29">
        <v>10.72</v>
      </c>
      <c r="F55" s="25">
        <f t="shared" si="0"/>
        <v>19216.671999999999</v>
      </c>
      <c r="G55" s="29"/>
      <c r="H55" s="29">
        <v>10.76</v>
      </c>
      <c r="I55" s="25">
        <f t="shared" si="1"/>
        <v>19288.376</v>
      </c>
      <c r="J55" s="29"/>
      <c r="K55" s="29">
        <v>9.18</v>
      </c>
      <c r="L55" s="25">
        <f t="shared" si="2"/>
        <v>16456.067999999999</v>
      </c>
      <c r="M55" s="29"/>
      <c r="N55" s="29">
        <v>7.18</v>
      </c>
      <c r="O55" s="25">
        <f t="shared" si="3"/>
        <v>12870.867999999999</v>
      </c>
      <c r="P55" s="29"/>
      <c r="Q55" s="29">
        <v>3.86</v>
      </c>
      <c r="R55" s="25">
        <f t="shared" si="4"/>
        <v>7058.3187999999991</v>
      </c>
      <c r="S55" s="29"/>
      <c r="T55" s="29">
        <v>8.06</v>
      </c>
      <c r="U55" s="25">
        <f t="shared" si="5"/>
        <v>14738.354800000001</v>
      </c>
      <c r="V55" s="29"/>
      <c r="W55" s="29">
        <v>7.44</v>
      </c>
      <c r="X55" s="26">
        <f t="shared" si="6"/>
        <v>13604.635200000001</v>
      </c>
      <c r="Y55" s="25"/>
      <c r="Z55" s="28">
        <f t="shared" si="7"/>
        <v>57.2</v>
      </c>
      <c r="AA55" s="25">
        <f t="shared" si="8"/>
        <v>103233.2928</v>
      </c>
      <c r="AB55" s="27">
        <f t="shared" si="9"/>
        <v>0.18451612903225809</v>
      </c>
      <c r="AC55" s="27">
        <f t="shared" si="10"/>
        <v>1.5376344086021508E-2</v>
      </c>
      <c r="AD55" s="29">
        <v>53.01</v>
      </c>
      <c r="AE55" s="30">
        <f t="shared" si="11"/>
        <v>4.1900000000000048</v>
      </c>
      <c r="AF55" s="31">
        <v>95979.375899999985</v>
      </c>
      <c r="AG55" s="30">
        <f t="shared" si="12"/>
        <v>7253.9169000000111</v>
      </c>
      <c r="AH55" s="30">
        <f t="shared" si="13"/>
        <v>23.399731935483906</v>
      </c>
    </row>
    <row r="56" spans="1:34" ht="18" customHeight="1">
      <c r="A56" s="1">
        <v>51</v>
      </c>
      <c r="B56" s="5" t="s">
        <v>58</v>
      </c>
      <c r="C56" s="33">
        <v>302.39999999999998</v>
      </c>
      <c r="D56" s="29"/>
      <c r="E56" s="29">
        <v>11.91</v>
      </c>
      <c r="F56" s="25">
        <f t="shared" si="0"/>
        <v>21349.865999999998</v>
      </c>
      <c r="G56" s="29"/>
      <c r="H56" s="29">
        <v>10.75</v>
      </c>
      <c r="I56" s="25">
        <f t="shared" si="1"/>
        <v>19270.45</v>
      </c>
      <c r="J56" s="29"/>
      <c r="K56" s="29">
        <v>9.31</v>
      </c>
      <c r="L56" s="25">
        <f t="shared" si="2"/>
        <v>16689.106</v>
      </c>
      <c r="M56" s="29"/>
      <c r="N56" s="29">
        <v>7.42</v>
      </c>
      <c r="O56" s="25">
        <f t="shared" si="3"/>
        <v>13301.091999999999</v>
      </c>
      <c r="P56" s="29"/>
      <c r="Q56" s="29">
        <v>2.95</v>
      </c>
      <c r="R56" s="25">
        <f t="shared" si="4"/>
        <v>5394.3109999999997</v>
      </c>
      <c r="S56" s="29"/>
      <c r="T56" s="29">
        <v>8.2899999999999991</v>
      </c>
      <c r="U56" s="25">
        <f t="shared" si="5"/>
        <v>15158.928199999998</v>
      </c>
      <c r="V56" s="29"/>
      <c r="W56" s="29">
        <v>7.79</v>
      </c>
      <c r="X56" s="26">
        <f t="shared" si="6"/>
        <v>14244.638199999999</v>
      </c>
      <c r="Y56" s="25"/>
      <c r="Z56" s="28">
        <f t="shared" si="7"/>
        <v>58.42</v>
      </c>
      <c r="AA56" s="25">
        <f t="shared" si="8"/>
        <v>105408.39139999999</v>
      </c>
      <c r="AB56" s="27">
        <f t="shared" si="9"/>
        <v>0.19318783068783071</v>
      </c>
      <c r="AC56" s="27">
        <f t="shared" si="10"/>
        <v>1.6098985890652558E-2</v>
      </c>
      <c r="AD56" s="29">
        <v>54.55</v>
      </c>
      <c r="AE56" s="30">
        <f t="shared" si="11"/>
        <v>3.8700000000000045</v>
      </c>
      <c r="AF56" s="31">
        <v>98767.684499999988</v>
      </c>
      <c r="AG56" s="30">
        <f t="shared" si="12"/>
        <v>6640.7069000000047</v>
      </c>
      <c r="AH56" s="30">
        <f t="shared" si="13"/>
        <v>21.960009589947106</v>
      </c>
    </row>
    <row r="57" spans="1:34" ht="18" customHeight="1">
      <c r="A57" s="1">
        <v>52</v>
      </c>
      <c r="B57" s="5" t="s">
        <v>59</v>
      </c>
      <c r="C57" s="33">
        <v>341.8</v>
      </c>
      <c r="D57" s="29"/>
      <c r="E57" s="29">
        <v>12.24</v>
      </c>
      <c r="F57" s="25">
        <f t="shared" si="0"/>
        <v>21941.423999999999</v>
      </c>
      <c r="G57" s="29"/>
      <c r="H57" s="29">
        <v>11.38</v>
      </c>
      <c r="I57" s="25">
        <f t="shared" si="1"/>
        <v>20399.788</v>
      </c>
      <c r="J57" s="29"/>
      <c r="K57" s="29">
        <v>11.8</v>
      </c>
      <c r="L57" s="25">
        <f t="shared" si="2"/>
        <v>21152.68</v>
      </c>
      <c r="M57" s="29"/>
      <c r="N57" s="29">
        <v>9.1199999999999992</v>
      </c>
      <c r="O57" s="25">
        <f t="shared" si="3"/>
        <v>16348.511999999997</v>
      </c>
      <c r="P57" s="29"/>
      <c r="Q57" s="29">
        <v>6.97</v>
      </c>
      <c r="R57" s="25">
        <f t="shared" si="4"/>
        <v>12745.202599999999</v>
      </c>
      <c r="S57" s="29"/>
      <c r="T57" s="29">
        <v>9.17</v>
      </c>
      <c r="U57" s="25">
        <f t="shared" si="5"/>
        <v>16768.078600000001</v>
      </c>
      <c r="V57" s="29"/>
      <c r="W57" s="29">
        <v>9.9</v>
      </c>
      <c r="X57" s="26">
        <f t="shared" si="6"/>
        <v>18102.941999999999</v>
      </c>
      <c r="Y57" s="25"/>
      <c r="Z57" s="28">
        <f t="shared" si="7"/>
        <v>70.58</v>
      </c>
      <c r="AA57" s="25">
        <f t="shared" si="8"/>
        <v>127458.6272</v>
      </c>
      <c r="AB57" s="27">
        <f t="shared" si="9"/>
        <v>0.20649502633118783</v>
      </c>
      <c r="AC57" s="27">
        <f t="shared" si="10"/>
        <v>1.7207918860932318E-2</v>
      </c>
      <c r="AD57" s="29">
        <v>60.07</v>
      </c>
      <c r="AE57" s="30">
        <f t="shared" si="11"/>
        <v>10.509999999999998</v>
      </c>
      <c r="AF57" s="31">
        <v>108762.14129999999</v>
      </c>
      <c r="AG57" s="30">
        <f t="shared" si="12"/>
        <v>18696.485900000014</v>
      </c>
      <c r="AH57" s="30">
        <f t="shared" si="13"/>
        <v>54.700075775307234</v>
      </c>
    </row>
    <row r="58" spans="1:34" ht="18" customHeight="1">
      <c r="A58" s="1">
        <v>53</v>
      </c>
      <c r="B58" s="5" t="s">
        <v>60</v>
      </c>
      <c r="C58" s="33">
        <v>348.4</v>
      </c>
      <c r="D58" s="29"/>
      <c r="E58" s="29">
        <v>11.51</v>
      </c>
      <c r="F58" s="25">
        <f t="shared" si="0"/>
        <v>20632.825999999997</v>
      </c>
      <c r="G58" s="29"/>
      <c r="H58" s="29">
        <v>10.76</v>
      </c>
      <c r="I58" s="25">
        <f t="shared" si="1"/>
        <v>19288.376</v>
      </c>
      <c r="J58" s="29"/>
      <c r="K58" s="29">
        <v>10</v>
      </c>
      <c r="L58" s="25">
        <f t="shared" si="2"/>
        <v>17926</v>
      </c>
      <c r="M58" s="29"/>
      <c r="N58" s="29">
        <v>8.6300000000000008</v>
      </c>
      <c r="O58" s="25">
        <f t="shared" si="3"/>
        <v>15470.138000000001</v>
      </c>
      <c r="P58" s="29"/>
      <c r="Q58" s="29">
        <v>6.6</v>
      </c>
      <c r="R58" s="25">
        <f t="shared" si="4"/>
        <v>12068.627999999999</v>
      </c>
      <c r="S58" s="29"/>
      <c r="T58" s="29">
        <v>8.3800000000000008</v>
      </c>
      <c r="U58" s="25">
        <f t="shared" si="5"/>
        <v>15323.500400000001</v>
      </c>
      <c r="V58" s="31"/>
      <c r="W58" s="29">
        <v>9.15</v>
      </c>
      <c r="X58" s="26">
        <f t="shared" si="6"/>
        <v>16731.507000000001</v>
      </c>
      <c r="Y58" s="25"/>
      <c r="Z58" s="28">
        <f t="shared" si="7"/>
        <v>65.03</v>
      </c>
      <c r="AA58" s="25">
        <f t="shared" si="8"/>
        <v>117440.9754</v>
      </c>
      <c r="AB58" s="27">
        <f t="shared" si="9"/>
        <v>0.1866532721010333</v>
      </c>
      <c r="AC58" s="27">
        <f t="shared" si="10"/>
        <v>1.5554439341752775E-2</v>
      </c>
      <c r="AD58" s="29">
        <v>55.29</v>
      </c>
      <c r="AE58" s="30">
        <f t="shared" si="11"/>
        <v>9.740000000000002</v>
      </c>
      <c r="AF58" s="31">
        <v>100107.52109999998</v>
      </c>
      <c r="AG58" s="30">
        <f t="shared" si="12"/>
        <v>17333.454300000012</v>
      </c>
      <c r="AH58" s="30">
        <f t="shared" si="13"/>
        <v>49.751590987370875</v>
      </c>
    </row>
    <row r="59" spans="1:34" ht="18" customHeight="1">
      <c r="A59" s="1">
        <v>54</v>
      </c>
      <c r="B59" s="5" t="s">
        <v>61</v>
      </c>
      <c r="C59" s="33">
        <v>346.2</v>
      </c>
      <c r="D59" s="29"/>
      <c r="E59" s="29">
        <v>12.55</v>
      </c>
      <c r="F59" s="25">
        <f t="shared" si="0"/>
        <v>22497.13</v>
      </c>
      <c r="G59" s="29"/>
      <c r="H59" s="29">
        <v>11.85</v>
      </c>
      <c r="I59" s="25">
        <f t="shared" si="1"/>
        <v>21242.309999999998</v>
      </c>
      <c r="J59" s="29"/>
      <c r="K59" s="29">
        <v>10.81</v>
      </c>
      <c r="L59" s="25">
        <f t="shared" si="2"/>
        <v>19378.006000000001</v>
      </c>
      <c r="M59" s="29"/>
      <c r="N59" s="29">
        <v>9.4</v>
      </c>
      <c r="O59" s="25">
        <f t="shared" si="3"/>
        <v>16850.439999999999</v>
      </c>
      <c r="P59" s="29"/>
      <c r="Q59" s="29">
        <v>7.23</v>
      </c>
      <c r="R59" s="25">
        <f t="shared" si="4"/>
        <v>13220.633400000001</v>
      </c>
      <c r="S59" s="29"/>
      <c r="T59" s="29">
        <v>9.7200000000000006</v>
      </c>
      <c r="U59" s="25">
        <f t="shared" si="5"/>
        <v>17773.797600000002</v>
      </c>
      <c r="V59" s="29"/>
      <c r="W59" s="29">
        <v>10.130000000000001</v>
      </c>
      <c r="X59" s="26">
        <f t="shared" si="6"/>
        <v>18523.5154</v>
      </c>
      <c r="Y59" s="25"/>
      <c r="Z59" s="28">
        <f t="shared" si="7"/>
        <v>71.69</v>
      </c>
      <c r="AA59" s="25">
        <f t="shared" si="8"/>
        <v>129485.83240000001</v>
      </c>
      <c r="AB59" s="27">
        <f t="shared" si="9"/>
        <v>0.20707683419988446</v>
      </c>
      <c r="AC59" s="27">
        <f t="shared" si="10"/>
        <v>1.725640284999037E-2</v>
      </c>
      <c r="AD59" s="29">
        <v>60.97</v>
      </c>
      <c r="AE59" s="30">
        <f t="shared" si="11"/>
        <v>10.719999999999999</v>
      </c>
      <c r="AF59" s="31">
        <v>110391.67229999999</v>
      </c>
      <c r="AG59" s="30">
        <f t="shared" si="12"/>
        <v>19094.160100000023</v>
      </c>
      <c r="AH59" s="30">
        <f t="shared" si="13"/>
        <v>55.153553148469157</v>
      </c>
    </row>
    <row r="60" spans="1:34" ht="18" customHeight="1">
      <c r="A60" s="1">
        <v>55</v>
      </c>
      <c r="B60" s="5" t="s">
        <v>62</v>
      </c>
      <c r="C60" s="33">
        <v>346.2</v>
      </c>
      <c r="D60" s="29"/>
      <c r="E60" s="29">
        <v>8.67</v>
      </c>
      <c r="F60" s="25">
        <f t="shared" si="0"/>
        <v>15541.841999999999</v>
      </c>
      <c r="G60" s="29"/>
      <c r="H60" s="29">
        <v>11.09</v>
      </c>
      <c r="I60" s="25">
        <f t="shared" si="1"/>
        <v>19879.933999999997</v>
      </c>
      <c r="J60" s="29"/>
      <c r="K60" s="29">
        <v>10.58</v>
      </c>
      <c r="L60" s="25">
        <f t="shared" si="2"/>
        <v>18965.707999999999</v>
      </c>
      <c r="M60" s="29"/>
      <c r="N60" s="29">
        <v>8.4499999999999993</v>
      </c>
      <c r="O60" s="25">
        <f t="shared" si="3"/>
        <v>15147.469999999998</v>
      </c>
      <c r="P60" s="29"/>
      <c r="Q60" s="29">
        <v>4.2300000000000004</v>
      </c>
      <c r="R60" s="25">
        <f t="shared" si="4"/>
        <v>7734.8934000000008</v>
      </c>
      <c r="S60" s="29"/>
      <c r="T60" s="29">
        <v>8.31</v>
      </c>
      <c r="U60" s="25">
        <f t="shared" si="5"/>
        <v>15195.4998</v>
      </c>
      <c r="V60" s="29"/>
      <c r="W60" s="29">
        <v>8.73</v>
      </c>
      <c r="X60" s="26">
        <f t="shared" si="6"/>
        <v>15963.5034</v>
      </c>
      <c r="Y60" s="25"/>
      <c r="Z60" s="28">
        <f t="shared" si="7"/>
        <v>60.06</v>
      </c>
      <c r="AA60" s="25">
        <f t="shared" si="8"/>
        <v>108428.85060000001</v>
      </c>
      <c r="AB60" s="27">
        <f t="shared" si="9"/>
        <v>0.17348353552859619</v>
      </c>
      <c r="AC60" s="27">
        <f t="shared" si="10"/>
        <v>1.4456961294049683E-2</v>
      </c>
      <c r="AD60" s="29">
        <v>60.71</v>
      </c>
      <c r="AE60" s="30">
        <f t="shared" si="11"/>
        <v>-0.64999999999999858</v>
      </c>
      <c r="AF60" s="31">
        <v>109920.91889999999</v>
      </c>
      <c r="AG60" s="30">
        <f t="shared" si="12"/>
        <v>-1492.0682999999844</v>
      </c>
      <c r="AH60" s="30">
        <f t="shared" si="13"/>
        <v>-4.3098448873483086</v>
      </c>
    </row>
    <row r="61" spans="1:34" ht="18" customHeight="1">
      <c r="A61" s="1">
        <v>56</v>
      </c>
      <c r="B61" s="5" t="s">
        <v>63</v>
      </c>
      <c r="C61" s="33">
        <v>349.2</v>
      </c>
      <c r="D61" s="29"/>
      <c r="E61" s="29">
        <v>11.22</v>
      </c>
      <c r="F61" s="25">
        <f t="shared" si="0"/>
        <v>20112.972000000002</v>
      </c>
      <c r="G61" s="29"/>
      <c r="H61" s="29">
        <v>11.78</v>
      </c>
      <c r="I61" s="25">
        <f t="shared" si="1"/>
        <v>21116.827999999998</v>
      </c>
      <c r="J61" s="29"/>
      <c r="K61" s="29">
        <v>11.34</v>
      </c>
      <c r="L61" s="25">
        <f t="shared" si="2"/>
        <v>20328.083999999999</v>
      </c>
      <c r="M61" s="29"/>
      <c r="N61" s="29">
        <v>9.1</v>
      </c>
      <c r="O61" s="25">
        <f t="shared" si="3"/>
        <v>16312.659999999998</v>
      </c>
      <c r="P61" s="29"/>
      <c r="Q61" s="29">
        <v>3.91</v>
      </c>
      <c r="R61" s="25">
        <f t="shared" si="4"/>
        <v>7149.7478000000001</v>
      </c>
      <c r="S61" s="29"/>
      <c r="T61" s="29">
        <v>8.3800000000000008</v>
      </c>
      <c r="U61" s="25">
        <f t="shared" si="5"/>
        <v>15323.500400000001</v>
      </c>
      <c r="V61" s="29"/>
      <c r="W61" s="29">
        <v>8.2899999999999991</v>
      </c>
      <c r="X61" s="26">
        <f t="shared" si="6"/>
        <v>15158.928199999998</v>
      </c>
      <c r="Y61" s="25"/>
      <c r="Z61" s="28">
        <f t="shared" si="7"/>
        <v>64.02000000000001</v>
      </c>
      <c r="AA61" s="25">
        <f t="shared" si="8"/>
        <v>115502.72040000001</v>
      </c>
      <c r="AB61" s="27">
        <f t="shared" si="9"/>
        <v>0.18333333333333338</v>
      </c>
      <c r="AC61" s="27">
        <f t="shared" si="10"/>
        <v>1.5277777777777781E-2</v>
      </c>
      <c r="AD61" s="29">
        <v>60.25</v>
      </c>
      <c r="AE61" s="30">
        <f t="shared" si="11"/>
        <v>3.7700000000000102</v>
      </c>
      <c r="AF61" s="31">
        <v>109088.04749999999</v>
      </c>
      <c r="AG61" s="30">
        <f t="shared" si="12"/>
        <v>6414.6729000000196</v>
      </c>
      <c r="AH61" s="30">
        <f t="shared" si="13"/>
        <v>18.369624570446792</v>
      </c>
    </row>
    <row r="62" spans="1:34" ht="18" customHeight="1">
      <c r="A62" s="1">
        <v>57</v>
      </c>
      <c r="B62" s="5" t="s">
        <v>64</v>
      </c>
      <c r="C62" s="33">
        <v>344.9</v>
      </c>
      <c r="D62" s="29"/>
      <c r="E62" s="29">
        <v>15.06</v>
      </c>
      <c r="F62" s="25">
        <f t="shared" si="0"/>
        <v>26996.556</v>
      </c>
      <c r="G62" s="29"/>
      <c r="H62" s="29">
        <v>14.34</v>
      </c>
      <c r="I62" s="25">
        <f t="shared" si="1"/>
        <v>25705.883999999998</v>
      </c>
      <c r="J62" s="29"/>
      <c r="K62" s="29">
        <v>13.26</v>
      </c>
      <c r="L62" s="25">
        <f t="shared" si="2"/>
        <v>23769.876</v>
      </c>
      <c r="M62" s="29"/>
      <c r="N62" s="29">
        <v>11.2</v>
      </c>
      <c r="O62" s="25">
        <f t="shared" si="3"/>
        <v>20077.12</v>
      </c>
      <c r="P62" s="29"/>
      <c r="Q62" s="29">
        <v>7.77</v>
      </c>
      <c r="R62" s="25">
        <f t="shared" si="4"/>
        <v>14208.066599999998</v>
      </c>
      <c r="S62" s="29"/>
      <c r="T62" s="29">
        <v>10.18</v>
      </c>
      <c r="U62" s="25">
        <f t="shared" si="5"/>
        <v>18614.9444</v>
      </c>
      <c r="V62" s="29"/>
      <c r="W62" s="29">
        <v>11.14</v>
      </c>
      <c r="X62" s="26">
        <f t="shared" si="6"/>
        <v>20370.3812</v>
      </c>
      <c r="Y62" s="25"/>
      <c r="Z62" s="28">
        <f t="shared" si="7"/>
        <v>82.95</v>
      </c>
      <c r="AA62" s="25">
        <f t="shared" si="8"/>
        <v>149742.82820000002</v>
      </c>
      <c r="AB62" s="27">
        <f t="shared" si="9"/>
        <v>0.24050449405624821</v>
      </c>
      <c r="AC62" s="27">
        <f t="shared" si="10"/>
        <v>2.0042041171354018E-2</v>
      </c>
      <c r="AD62" s="29">
        <v>70.900000000000006</v>
      </c>
      <c r="AE62" s="30">
        <f t="shared" si="11"/>
        <v>12.049999999999997</v>
      </c>
      <c r="AF62" s="31">
        <v>128370.83100000001</v>
      </c>
      <c r="AG62" s="30">
        <f t="shared" si="12"/>
        <v>21371.997200000013</v>
      </c>
      <c r="AH62" s="30">
        <f t="shared" si="13"/>
        <v>61.965779066396095</v>
      </c>
    </row>
    <row r="63" spans="1:34" ht="18" customHeight="1">
      <c r="A63" s="1">
        <v>58</v>
      </c>
      <c r="B63" s="5" t="s">
        <v>65</v>
      </c>
      <c r="C63" s="33">
        <v>344.8</v>
      </c>
      <c r="D63" s="29"/>
      <c r="E63" s="29">
        <v>11.54</v>
      </c>
      <c r="F63" s="25">
        <f t="shared" si="0"/>
        <v>20686.603999999996</v>
      </c>
      <c r="G63" s="29"/>
      <c r="H63" s="29">
        <v>10.97</v>
      </c>
      <c r="I63" s="25">
        <f t="shared" si="1"/>
        <v>19664.822</v>
      </c>
      <c r="J63" s="29"/>
      <c r="K63" s="29">
        <v>10.17</v>
      </c>
      <c r="L63" s="25">
        <f t="shared" si="2"/>
        <v>18230.741999999998</v>
      </c>
      <c r="M63" s="29"/>
      <c r="N63" s="29">
        <v>9</v>
      </c>
      <c r="O63" s="25">
        <f t="shared" si="3"/>
        <v>16133.4</v>
      </c>
      <c r="P63" s="29"/>
      <c r="Q63" s="29">
        <v>6.55</v>
      </c>
      <c r="R63" s="25">
        <f t="shared" si="4"/>
        <v>11977.198999999999</v>
      </c>
      <c r="S63" s="29"/>
      <c r="T63" s="29">
        <v>8</v>
      </c>
      <c r="U63" s="25">
        <f t="shared" si="5"/>
        <v>14628.64</v>
      </c>
      <c r="V63" s="29"/>
      <c r="W63" s="29">
        <v>8.7799999999999994</v>
      </c>
      <c r="X63" s="26">
        <f t="shared" si="6"/>
        <v>16054.932399999998</v>
      </c>
      <c r="Y63" s="25"/>
      <c r="Z63" s="28">
        <f t="shared" si="7"/>
        <v>65.009999999999991</v>
      </c>
      <c r="AA63" s="25">
        <f t="shared" si="8"/>
        <v>117376.33939999997</v>
      </c>
      <c r="AB63" s="27">
        <f t="shared" si="9"/>
        <v>0.18854408352668212</v>
      </c>
      <c r="AC63" s="27">
        <f t="shared" si="10"/>
        <v>1.5712006960556843E-2</v>
      </c>
      <c r="AD63" s="29">
        <v>56</v>
      </c>
      <c r="AE63" s="30">
        <f t="shared" si="11"/>
        <v>9.0099999999999909</v>
      </c>
      <c r="AF63" s="31">
        <v>101393.04</v>
      </c>
      <c r="AG63" s="30">
        <f t="shared" si="12"/>
        <v>15983.299399999974</v>
      </c>
      <c r="AH63" s="30">
        <f t="shared" si="13"/>
        <v>46.355276682134495</v>
      </c>
    </row>
    <row r="64" spans="1:34" ht="18" customHeight="1">
      <c r="A64" s="1">
        <v>59</v>
      </c>
      <c r="B64" s="5" t="s">
        <v>108</v>
      </c>
      <c r="C64" s="33">
        <v>350.2</v>
      </c>
      <c r="D64" s="29"/>
      <c r="E64" s="29">
        <v>12.38</v>
      </c>
      <c r="F64" s="25">
        <f t="shared" si="0"/>
        <v>22192.387999999999</v>
      </c>
      <c r="G64" s="29"/>
      <c r="H64" s="29">
        <v>11.48</v>
      </c>
      <c r="I64" s="25">
        <f t="shared" si="1"/>
        <v>20579.047999999999</v>
      </c>
      <c r="J64" s="29"/>
      <c r="K64" s="29">
        <v>10.25</v>
      </c>
      <c r="L64" s="25">
        <f t="shared" si="2"/>
        <v>18374.149999999998</v>
      </c>
      <c r="M64" s="29"/>
      <c r="N64" s="29">
        <v>8.1300000000000008</v>
      </c>
      <c r="O64" s="25">
        <f t="shared" si="3"/>
        <v>14573.838000000002</v>
      </c>
      <c r="P64" s="29"/>
      <c r="Q64" s="29">
        <v>3.75</v>
      </c>
      <c r="R64" s="25">
        <f t="shared" si="4"/>
        <v>6857.1749999999993</v>
      </c>
      <c r="S64" s="29"/>
      <c r="T64" s="29">
        <v>8.4</v>
      </c>
      <c r="U64" s="25">
        <f t="shared" si="5"/>
        <v>15360.072</v>
      </c>
      <c r="V64" s="29"/>
      <c r="W64" s="29">
        <v>7.96</v>
      </c>
      <c r="X64" s="26">
        <f t="shared" si="6"/>
        <v>14555.496799999999</v>
      </c>
      <c r="Y64" s="25"/>
      <c r="Z64" s="28">
        <f t="shared" si="7"/>
        <v>62.35</v>
      </c>
      <c r="AA64" s="25">
        <f t="shared" si="8"/>
        <v>112492.1678</v>
      </c>
      <c r="AB64" s="27">
        <f t="shared" si="9"/>
        <v>0.17804111936036551</v>
      </c>
      <c r="AC64" s="27">
        <f t="shared" si="10"/>
        <v>1.4836759946697127E-2</v>
      </c>
      <c r="AD64" s="29">
        <v>53.05</v>
      </c>
      <c r="AE64" s="30">
        <f t="shared" si="11"/>
        <v>9.3000000000000043</v>
      </c>
      <c r="AF64" s="31">
        <v>96051.799499999994</v>
      </c>
      <c r="AG64" s="30">
        <f t="shared" si="12"/>
        <v>16440.368300000002</v>
      </c>
      <c r="AH64" s="30">
        <f t="shared" si="13"/>
        <v>46.945654768703605</v>
      </c>
    </row>
    <row r="65" spans="1:34" ht="18" customHeight="1">
      <c r="A65" s="1">
        <v>60</v>
      </c>
      <c r="B65" s="5" t="s">
        <v>111</v>
      </c>
      <c r="C65" s="33">
        <v>348.8</v>
      </c>
      <c r="D65" s="29"/>
      <c r="E65" s="29">
        <v>9.36</v>
      </c>
      <c r="F65" s="25">
        <f t="shared" si="0"/>
        <v>16778.735999999997</v>
      </c>
      <c r="G65" s="29"/>
      <c r="H65" s="29">
        <v>8.4600000000000009</v>
      </c>
      <c r="I65" s="25">
        <f t="shared" si="1"/>
        <v>15165.396000000001</v>
      </c>
      <c r="J65" s="29"/>
      <c r="K65" s="29">
        <v>7.57</v>
      </c>
      <c r="L65" s="25">
        <f t="shared" si="2"/>
        <v>13569.982</v>
      </c>
      <c r="M65" s="29"/>
      <c r="N65" s="29">
        <v>6.09</v>
      </c>
      <c r="O65" s="25">
        <f t="shared" si="3"/>
        <v>10916.933999999999</v>
      </c>
      <c r="P65" s="29"/>
      <c r="Q65" s="29">
        <v>4.1500000000000004</v>
      </c>
      <c r="R65" s="25">
        <f t="shared" si="4"/>
        <v>7588.607</v>
      </c>
      <c r="S65" s="29"/>
      <c r="T65" s="29">
        <v>5.38</v>
      </c>
      <c r="U65" s="25">
        <f t="shared" si="5"/>
        <v>9837.7603999999992</v>
      </c>
      <c r="V65" s="29"/>
      <c r="W65" s="29">
        <v>6</v>
      </c>
      <c r="X65" s="26">
        <f t="shared" si="6"/>
        <v>10971.48</v>
      </c>
      <c r="Y65" s="25"/>
      <c r="Z65" s="28">
        <f t="shared" si="7"/>
        <v>47.010000000000005</v>
      </c>
      <c r="AA65" s="25">
        <f t="shared" si="8"/>
        <v>84828.895399999994</v>
      </c>
      <c r="AB65" s="27">
        <f t="shared" si="9"/>
        <v>0.134776376146789</v>
      </c>
      <c r="AC65" s="27">
        <f t="shared" si="10"/>
        <v>1.1231364678899083E-2</v>
      </c>
      <c r="AD65" s="29">
        <v>51.06</v>
      </c>
      <c r="AE65" s="30">
        <f t="shared" si="11"/>
        <v>-4.0499999999999972</v>
      </c>
      <c r="AF65" s="31">
        <v>92448.725399999996</v>
      </c>
      <c r="AG65" s="30">
        <f t="shared" si="12"/>
        <v>-7619.8300000000017</v>
      </c>
      <c r="AH65" s="30">
        <f t="shared" si="13"/>
        <v>-21.845842889908262</v>
      </c>
    </row>
    <row r="66" spans="1:34" ht="18" customHeight="1">
      <c r="A66" s="1">
        <v>6162</v>
      </c>
      <c r="B66" s="5" t="s">
        <v>66</v>
      </c>
      <c r="C66" s="33">
        <v>336.4</v>
      </c>
      <c r="D66" s="29"/>
      <c r="E66" s="29">
        <v>13.08</v>
      </c>
      <c r="F66" s="25">
        <f t="shared" si="0"/>
        <v>23447.207999999999</v>
      </c>
      <c r="G66" s="29"/>
      <c r="H66" s="29">
        <v>12.21</v>
      </c>
      <c r="I66" s="25">
        <f t="shared" si="1"/>
        <v>21887.646000000001</v>
      </c>
      <c r="J66" s="29"/>
      <c r="K66" s="29">
        <v>10.86</v>
      </c>
      <c r="L66" s="25">
        <f t="shared" si="2"/>
        <v>19467.635999999999</v>
      </c>
      <c r="M66" s="29"/>
      <c r="N66" s="29">
        <v>8.68</v>
      </c>
      <c r="O66" s="25">
        <f t="shared" si="3"/>
        <v>15559.767999999998</v>
      </c>
      <c r="P66" s="29"/>
      <c r="Q66" s="29">
        <v>4.8899999999999997</v>
      </c>
      <c r="R66" s="25">
        <f t="shared" si="4"/>
        <v>8941.7561999999998</v>
      </c>
      <c r="S66" s="29"/>
      <c r="T66" s="29">
        <v>6.37</v>
      </c>
      <c r="U66" s="25">
        <f t="shared" si="5"/>
        <v>11648.054599999999</v>
      </c>
      <c r="V66" s="29"/>
      <c r="W66" s="29">
        <v>10.1</v>
      </c>
      <c r="X66" s="26">
        <f t="shared" si="6"/>
        <v>18468.657999999999</v>
      </c>
      <c r="Y66" s="25"/>
      <c r="Z66" s="28">
        <f t="shared" si="7"/>
        <v>66.19</v>
      </c>
      <c r="AA66" s="25">
        <f t="shared" si="8"/>
        <v>119420.7268</v>
      </c>
      <c r="AB66" s="27">
        <f t="shared" si="9"/>
        <v>0.19675980975029728</v>
      </c>
      <c r="AC66" s="27">
        <f t="shared" si="10"/>
        <v>1.6396650812524772E-2</v>
      </c>
      <c r="AD66" s="29">
        <v>64.53</v>
      </c>
      <c r="AE66" s="30">
        <f t="shared" si="11"/>
        <v>1.6599999999999966</v>
      </c>
      <c r="AF66" s="31">
        <v>116837.37270000001</v>
      </c>
      <c r="AG66" s="30">
        <f t="shared" si="12"/>
        <v>2583.3540999999968</v>
      </c>
      <c r="AH66" s="30">
        <f t="shared" si="13"/>
        <v>7.6794117122473153</v>
      </c>
    </row>
    <row r="67" spans="1:34" ht="18" customHeight="1">
      <c r="A67" s="1">
        <v>63</v>
      </c>
      <c r="B67" s="5" t="s">
        <v>67</v>
      </c>
      <c r="C67" s="33">
        <v>340.5</v>
      </c>
      <c r="D67" s="29"/>
      <c r="E67" s="29">
        <v>9.57</v>
      </c>
      <c r="F67" s="25">
        <f t="shared" si="0"/>
        <v>17155.182000000001</v>
      </c>
      <c r="G67" s="29"/>
      <c r="H67" s="29">
        <v>11.96</v>
      </c>
      <c r="I67" s="25">
        <f t="shared" si="1"/>
        <v>21439.495999999999</v>
      </c>
      <c r="J67" s="29"/>
      <c r="K67" s="29">
        <v>8.77</v>
      </c>
      <c r="L67" s="25">
        <f t="shared" si="2"/>
        <v>15721.101999999999</v>
      </c>
      <c r="M67" s="29"/>
      <c r="N67" s="29">
        <v>5.75</v>
      </c>
      <c r="O67" s="25">
        <f t="shared" si="3"/>
        <v>10307.449999999999</v>
      </c>
      <c r="P67" s="29"/>
      <c r="Q67" s="29">
        <v>4.8600000000000003</v>
      </c>
      <c r="R67" s="25">
        <f t="shared" si="4"/>
        <v>8886.8988000000008</v>
      </c>
      <c r="S67" s="29"/>
      <c r="T67" s="29">
        <v>8.17</v>
      </c>
      <c r="U67" s="25">
        <f t="shared" si="5"/>
        <v>14939.498599999999</v>
      </c>
      <c r="V67" s="29"/>
      <c r="W67" s="29">
        <v>9.1199999999999992</v>
      </c>
      <c r="X67" s="26">
        <f t="shared" si="6"/>
        <v>16676.649599999997</v>
      </c>
      <c r="Y67" s="25"/>
      <c r="Z67" s="28">
        <f t="shared" si="7"/>
        <v>58.199999999999996</v>
      </c>
      <c r="AA67" s="25">
        <f t="shared" si="8"/>
        <v>105126.277</v>
      </c>
      <c r="AB67" s="27">
        <f t="shared" si="9"/>
        <v>0.17092511013215858</v>
      </c>
      <c r="AC67" s="27">
        <f t="shared" si="10"/>
        <v>1.4243759177679881E-2</v>
      </c>
      <c r="AD67" s="29">
        <v>63.87</v>
      </c>
      <c r="AE67" s="30">
        <f t="shared" si="11"/>
        <v>-5.6700000000000017</v>
      </c>
      <c r="AF67" s="31">
        <v>115642.38329999999</v>
      </c>
      <c r="AG67" s="30">
        <f t="shared" si="12"/>
        <v>-10516.106299999985</v>
      </c>
      <c r="AH67" s="30">
        <f t="shared" si="13"/>
        <v>-30.884306314243716</v>
      </c>
    </row>
    <row r="68" spans="1:34" ht="18" customHeight="1">
      <c r="A68" s="1">
        <v>64</v>
      </c>
      <c r="B68" s="5" t="s">
        <v>68</v>
      </c>
      <c r="C68" s="33">
        <v>344.3</v>
      </c>
      <c r="D68" s="29"/>
      <c r="E68" s="29">
        <v>15.66</v>
      </c>
      <c r="F68" s="25">
        <f t="shared" si="0"/>
        <v>28072.115999999998</v>
      </c>
      <c r="G68" s="29"/>
      <c r="H68" s="29">
        <v>14.36</v>
      </c>
      <c r="I68" s="25">
        <f t="shared" si="1"/>
        <v>25741.735999999997</v>
      </c>
      <c r="J68" s="29"/>
      <c r="K68" s="29">
        <v>12.67</v>
      </c>
      <c r="L68" s="25">
        <f t="shared" si="2"/>
        <v>22712.241999999998</v>
      </c>
      <c r="M68" s="29"/>
      <c r="N68" s="29">
        <v>10.47</v>
      </c>
      <c r="O68" s="25">
        <f t="shared" si="3"/>
        <v>18768.522000000001</v>
      </c>
      <c r="P68" s="29"/>
      <c r="Q68" s="29">
        <v>5.0999999999999996</v>
      </c>
      <c r="R68" s="25">
        <f t="shared" si="4"/>
        <v>9325.7579999999998</v>
      </c>
      <c r="S68" s="29"/>
      <c r="T68" s="29">
        <v>8.3000000000000007</v>
      </c>
      <c r="U68" s="25">
        <f t="shared" si="5"/>
        <v>15177.214</v>
      </c>
      <c r="V68" s="29"/>
      <c r="W68" s="29">
        <v>12.83</v>
      </c>
      <c r="X68" s="26">
        <f t="shared" si="6"/>
        <v>23460.681399999998</v>
      </c>
      <c r="Y68" s="25"/>
      <c r="Z68" s="28">
        <f t="shared" si="7"/>
        <v>79.39</v>
      </c>
      <c r="AA68" s="25">
        <f t="shared" si="8"/>
        <v>143258.26939999999</v>
      </c>
      <c r="AB68" s="27">
        <f t="shared" si="9"/>
        <v>0.23058379320360151</v>
      </c>
      <c r="AC68" s="27">
        <f t="shared" si="10"/>
        <v>1.9215316100300125E-2</v>
      </c>
      <c r="AD68" s="29">
        <v>85.48</v>
      </c>
      <c r="AE68" s="30">
        <f t="shared" si="11"/>
        <v>-6.0900000000000034</v>
      </c>
      <c r="AF68" s="31">
        <v>154769.23320000002</v>
      </c>
      <c r="AG68" s="30">
        <f t="shared" si="12"/>
        <v>-11510.963800000027</v>
      </c>
      <c r="AH68" s="30">
        <f t="shared" si="13"/>
        <v>-33.432947429567314</v>
      </c>
    </row>
    <row r="69" spans="1:34" ht="18" customHeight="1">
      <c r="A69" s="1">
        <v>65</v>
      </c>
      <c r="B69" s="5" t="s">
        <v>117</v>
      </c>
      <c r="C69" s="33">
        <v>132</v>
      </c>
      <c r="D69" s="29"/>
      <c r="E69" s="29">
        <v>3.8</v>
      </c>
      <c r="F69" s="25">
        <f t="shared" si="0"/>
        <v>6811.8799999999992</v>
      </c>
      <c r="G69" s="29"/>
      <c r="H69" s="29">
        <v>4.84</v>
      </c>
      <c r="I69" s="25">
        <f t="shared" si="1"/>
        <v>8676.1839999999993</v>
      </c>
      <c r="J69" s="29"/>
      <c r="K69" s="29">
        <v>4.21</v>
      </c>
      <c r="L69" s="25">
        <f t="shared" si="2"/>
        <v>7546.8459999999995</v>
      </c>
      <c r="M69" s="29"/>
      <c r="N69" s="29">
        <v>3.47</v>
      </c>
      <c r="O69" s="25">
        <f t="shared" si="3"/>
        <v>6220.3220000000001</v>
      </c>
      <c r="P69" s="29"/>
      <c r="Q69" s="29">
        <v>2.12</v>
      </c>
      <c r="R69" s="25">
        <f t="shared" si="4"/>
        <v>3876.5896000000002</v>
      </c>
      <c r="S69" s="29"/>
      <c r="T69" s="29">
        <v>3.88</v>
      </c>
      <c r="U69" s="25">
        <f t="shared" si="5"/>
        <v>7094.8903999999993</v>
      </c>
      <c r="V69" s="29"/>
      <c r="W69" s="29">
        <v>3.73</v>
      </c>
      <c r="X69" s="26">
        <f t="shared" si="6"/>
        <v>6820.6034</v>
      </c>
      <c r="Y69" s="25"/>
      <c r="Z69" s="28">
        <f t="shared" si="7"/>
        <v>26.05</v>
      </c>
      <c r="AA69" s="25">
        <f t="shared" si="8"/>
        <v>47047.315399999992</v>
      </c>
      <c r="AB69" s="27">
        <f t="shared" si="9"/>
        <v>0.19734848484848486</v>
      </c>
      <c r="AC69" s="27">
        <f t="shared" si="10"/>
        <v>1.6445707070707073E-2</v>
      </c>
      <c r="AD69" s="29">
        <v>25.53</v>
      </c>
      <c r="AE69" s="30">
        <f t="shared" si="11"/>
        <v>0.51999999999999957</v>
      </c>
      <c r="AF69" s="31">
        <v>46224.362699999998</v>
      </c>
      <c r="AG69" s="30">
        <f t="shared" si="12"/>
        <v>822.95269999999437</v>
      </c>
      <c r="AH69" s="30">
        <f t="shared" si="13"/>
        <v>6.234490151515109</v>
      </c>
    </row>
    <row r="70" spans="1:34" ht="18" customHeight="1">
      <c r="A70" s="1">
        <v>66</v>
      </c>
      <c r="B70" s="5" t="s">
        <v>69</v>
      </c>
      <c r="C70" s="33">
        <v>340.7</v>
      </c>
      <c r="D70" s="29"/>
      <c r="E70" s="29">
        <v>14.08</v>
      </c>
      <c r="F70" s="25">
        <f t="shared" si="0"/>
        <v>25239.807999999997</v>
      </c>
      <c r="G70" s="29"/>
      <c r="H70" s="29">
        <v>12.9</v>
      </c>
      <c r="I70" s="25">
        <f t="shared" si="1"/>
        <v>23124.54</v>
      </c>
      <c r="J70" s="29"/>
      <c r="K70" s="29">
        <v>11.26</v>
      </c>
      <c r="L70" s="25">
        <f t="shared" si="2"/>
        <v>20184.675999999999</v>
      </c>
      <c r="M70" s="29"/>
      <c r="N70" s="29">
        <v>11</v>
      </c>
      <c r="O70" s="25">
        <f t="shared" si="3"/>
        <v>19718.599999999999</v>
      </c>
      <c r="P70" s="29"/>
      <c r="Q70" s="29">
        <v>6.37</v>
      </c>
      <c r="R70" s="25">
        <f t="shared" si="4"/>
        <v>11648.054599999999</v>
      </c>
      <c r="S70" s="29"/>
      <c r="T70" s="29">
        <v>8.18</v>
      </c>
      <c r="U70" s="25">
        <f t="shared" si="5"/>
        <v>14957.784399999999</v>
      </c>
      <c r="V70" s="29"/>
      <c r="W70" s="29">
        <v>10.93</v>
      </c>
      <c r="X70" s="26">
        <f t="shared" si="6"/>
        <v>19986.379399999998</v>
      </c>
      <c r="Y70" s="25"/>
      <c r="Z70" s="28">
        <f t="shared" si="7"/>
        <v>74.72</v>
      </c>
      <c r="AA70" s="25">
        <f t="shared" si="8"/>
        <v>134859.84240000002</v>
      </c>
      <c r="AB70" s="27">
        <f t="shared" si="9"/>
        <v>0.2193131787496331</v>
      </c>
      <c r="AC70" s="27">
        <f t="shared" si="10"/>
        <v>1.8276098229136093E-2</v>
      </c>
      <c r="AD70" s="29">
        <v>76.540000000000006</v>
      </c>
      <c r="AE70" s="30">
        <f t="shared" si="11"/>
        <v>-1.8200000000000074</v>
      </c>
      <c r="AF70" s="31">
        <v>138582.55859999999</v>
      </c>
      <c r="AG70" s="30">
        <f t="shared" si="12"/>
        <v>-3722.7161999999662</v>
      </c>
      <c r="AH70" s="30">
        <f t="shared" si="13"/>
        <v>-10.926669210448976</v>
      </c>
    </row>
    <row r="71" spans="1:34" ht="18" customHeight="1">
      <c r="A71" s="1">
        <v>67</v>
      </c>
      <c r="B71" s="5" t="s">
        <v>70</v>
      </c>
      <c r="C71" s="33">
        <v>345.7</v>
      </c>
      <c r="D71" s="29"/>
      <c r="E71" s="29">
        <v>11.68</v>
      </c>
      <c r="F71" s="25">
        <f t="shared" ref="F71:F107" si="14">E71*1792.6</f>
        <v>20937.567999999999</v>
      </c>
      <c r="G71" s="29"/>
      <c r="H71" s="29">
        <v>10.43</v>
      </c>
      <c r="I71" s="25">
        <f t="shared" ref="I71:I107" si="15">H71*1792.6</f>
        <v>18696.817999999999</v>
      </c>
      <c r="J71" s="29"/>
      <c r="K71" s="29">
        <v>7.9</v>
      </c>
      <c r="L71" s="25">
        <f t="shared" ref="L71:L107" si="16">K71*1792.6</f>
        <v>14161.539999999999</v>
      </c>
      <c r="M71" s="29"/>
      <c r="N71" s="29">
        <v>7.89</v>
      </c>
      <c r="O71" s="25">
        <f t="shared" ref="O71:O107" si="17">N71*1792.6</f>
        <v>14143.614</v>
      </c>
      <c r="P71" s="29"/>
      <c r="Q71" s="29">
        <v>4.26</v>
      </c>
      <c r="R71" s="25">
        <f t="shared" ref="R71:R107" si="18">Q71*1828.58</f>
        <v>7789.7507999999989</v>
      </c>
      <c r="S71" s="29"/>
      <c r="T71" s="29">
        <v>6.4</v>
      </c>
      <c r="U71" s="25">
        <f t="shared" ref="U71:U107" si="19">T71*1828.58</f>
        <v>11702.912</v>
      </c>
      <c r="V71" s="29"/>
      <c r="W71" s="29">
        <v>8.1</v>
      </c>
      <c r="X71" s="26">
        <f t="shared" ref="X71:X107" si="20">W71*1828.58</f>
        <v>14811.498</v>
      </c>
      <c r="Y71" s="25"/>
      <c r="Z71" s="28">
        <f t="shared" ref="Z71:Z108" si="21">E71+H71+K71+N71+Q71+T71+W71</f>
        <v>56.66</v>
      </c>
      <c r="AA71" s="25">
        <f t="shared" ref="AA71:AA107" si="22">F71+I71+L71+O71+R71+U71+X71</f>
        <v>102243.70079999999</v>
      </c>
      <c r="AB71" s="27">
        <f t="shared" ref="AB71:AB108" si="23">Z71/C71</f>
        <v>0.16389933468325138</v>
      </c>
      <c r="AC71" s="27">
        <f t="shared" ref="AC71:AC108" si="24">AB71/12</f>
        <v>1.3658277890270949E-2</v>
      </c>
      <c r="AD71" s="29">
        <v>56.74</v>
      </c>
      <c r="AE71" s="30">
        <f t="shared" ref="AE71:AE108" si="25">Z71-AD71</f>
        <v>-8.00000000000054E-2</v>
      </c>
      <c r="AF71" s="31">
        <v>102732.87659999999</v>
      </c>
      <c r="AG71" s="30">
        <f t="shared" ref="AG71:AG108" si="26">AA71-AF71</f>
        <v>-489.17579999999725</v>
      </c>
      <c r="AH71" s="30">
        <f t="shared" ref="AH71:AH107" si="27">AG71/C71</f>
        <v>-1.4150297946196044</v>
      </c>
    </row>
    <row r="72" spans="1:34" ht="18" customHeight="1">
      <c r="A72" s="1">
        <v>68</v>
      </c>
      <c r="B72" s="5" t="s">
        <v>71</v>
      </c>
      <c r="C72" s="33">
        <v>347.9</v>
      </c>
      <c r="D72" s="29"/>
      <c r="E72" s="29">
        <v>15.17</v>
      </c>
      <c r="F72" s="25">
        <f t="shared" si="14"/>
        <v>27193.741999999998</v>
      </c>
      <c r="G72" s="29"/>
      <c r="H72" s="29">
        <v>13.66</v>
      </c>
      <c r="I72" s="25">
        <f t="shared" si="15"/>
        <v>24486.915999999997</v>
      </c>
      <c r="J72" s="29"/>
      <c r="K72" s="29">
        <v>12</v>
      </c>
      <c r="L72" s="25">
        <f t="shared" si="16"/>
        <v>21511.199999999997</v>
      </c>
      <c r="M72" s="29"/>
      <c r="N72" s="29">
        <v>9.32</v>
      </c>
      <c r="O72" s="25">
        <f t="shared" si="17"/>
        <v>16707.031999999999</v>
      </c>
      <c r="P72" s="29"/>
      <c r="Q72" s="29">
        <v>5.29</v>
      </c>
      <c r="R72" s="25">
        <f t="shared" si="18"/>
        <v>9673.1882000000005</v>
      </c>
      <c r="S72" s="29"/>
      <c r="T72" s="29">
        <v>7.19</v>
      </c>
      <c r="U72" s="25">
        <f t="shared" si="19"/>
        <v>13147.4902</v>
      </c>
      <c r="V72" s="29"/>
      <c r="W72" s="29">
        <v>11.34</v>
      </c>
      <c r="X72" s="26">
        <f t="shared" si="20"/>
        <v>20736.0972</v>
      </c>
      <c r="Y72" s="25"/>
      <c r="Z72" s="28">
        <f t="shared" si="21"/>
        <v>73.97</v>
      </c>
      <c r="AA72" s="25">
        <f t="shared" si="22"/>
        <v>133455.66559999998</v>
      </c>
      <c r="AB72" s="27">
        <f t="shared" si="23"/>
        <v>0.21261856855418224</v>
      </c>
      <c r="AC72" s="27">
        <f t="shared" si="24"/>
        <v>1.7718214046181853E-2</v>
      </c>
      <c r="AD72" s="29">
        <v>71.930000000000007</v>
      </c>
      <c r="AE72" s="30">
        <f t="shared" si="25"/>
        <v>2.039999999999992</v>
      </c>
      <c r="AF72" s="31">
        <v>130235.73870000002</v>
      </c>
      <c r="AG72" s="30">
        <f t="shared" si="26"/>
        <v>3219.9268999999622</v>
      </c>
      <c r="AH72" s="30">
        <f t="shared" si="27"/>
        <v>9.2553230813451055</v>
      </c>
    </row>
    <row r="73" spans="1:34" ht="18" customHeight="1">
      <c r="A73" s="1">
        <v>69</v>
      </c>
      <c r="B73" s="5" t="s">
        <v>72</v>
      </c>
      <c r="C73" s="33">
        <v>342.6</v>
      </c>
      <c r="D73" s="29"/>
      <c r="E73" s="29">
        <v>11.29</v>
      </c>
      <c r="F73" s="25">
        <f t="shared" si="14"/>
        <v>20238.453999999998</v>
      </c>
      <c r="G73" s="29"/>
      <c r="H73" s="29">
        <v>10.15</v>
      </c>
      <c r="I73" s="25">
        <f t="shared" si="15"/>
        <v>18194.89</v>
      </c>
      <c r="J73" s="29"/>
      <c r="K73" s="29">
        <v>9.1300000000000008</v>
      </c>
      <c r="L73" s="25">
        <f t="shared" si="16"/>
        <v>16366.438</v>
      </c>
      <c r="M73" s="29"/>
      <c r="N73" s="29">
        <v>7.65</v>
      </c>
      <c r="O73" s="25">
        <f t="shared" si="17"/>
        <v>13713.39</v>
      </c>
      <c r="P73" s="29"/>
      <c r="Q73" s="29">
        <v>4.12</v>
      </c>
      <c r="R73" s="25">
        <f t="shared" si="18"/>
        <v>7533.7496000000001</v>
      </c>
      <c r="S73" s="29"/>
      <c r="T73" s="29">
        <v>8.2200000000000006</v>
      </c>
      <c r="U73" s="25">
        <f t="shared" si="19"/>
        <v>15030.927600000001</v>
      </c>
      <c r="V73" s="29"/>
      <c r="W73" s="29">
        <v>8.77</v>
      </c>
      <c r="X73" s="26">
        <f t="shared" si="20"/>
        <v>16036.646599999998</v>
      </c>
      <c r="Y73" s="25"/>
      <c r="Z73" s="28">
        <f t="shared" si="21"/>
        <v>59.33</v>
      </c>
      <c r="AA73" s="25">
        <f t="shared" si="22"/>
        <v>107114.49579999998</v>
      </c>
      <c r="AB73" s="27">
        <f t="shared" si="23"/>
        <v>0.17317571511967308</v>
      </c>
      <c r="AC73" s="27">
        <f t="shared" si="24"/>
        <v>1.443130959330609E-2</v>
      </c>
      <c r="AD73" s="29">
        <v>56.44</v>
      </c>
      <c r="AE73" s="30">
        <f t="shared" si="25"/>
        <v>2.8900000000000006</v>
      </c>
      <c r="AF73" s="31">
        <v>102189.69959999999</v>
      </c>
      <c r="AG73" s="30">
        <f t="shared" si="26"/>
        <v>4924.7961999999825</v>
      </c>
      <c r="AH73" s="30">
        <f t="shared" si="27"/>
        <v>14.374769994162236</v>
      </c>
    </row>
    <row r="74" spans="1:34" ht="18" customHeight="1">
      <c r="A74" s="1">
        <v>70</v>
      </c>
      <c r="B74" s="5" t="s">
        <v>73</v>
      </c>
      <c r="C74" s="33">
        <v>343.4</v>
      </c>
      <c r="D74" s="29"/>
      <c r="E74" s="29">
        <v>14.52</v>
      </c>
      <c r="F74" s="25">
        <f t="shared" si="14"/>
        <v>26028.552</v>
      </c>
      <c r="G74" s="29"/>
      <c r="H74" s="29">
        <v>13.17</v>
      </c>
      <c r="I74" s="25">
        <f t="shared" si="15"/>
        <v>23608.541999999998</v>
      </c>
      <c r="J74" s="29"/>
      <c r="K74" s="29">
        <v>11.46</v>
      </c>
      <c r="L74" s="25">
        <f t="shared" si="16"/>
        <v>20543.196</v>
      </c>
      <c r="M74" s="29"/>
      <c r="N74" s="29">
        <v>9.4700000000000006</v>
      </c>
      <c r="O74" s="25">
        <f t="shared" si="17"/>
        <v>16975.921999999999</v>
      </c>
      <c r="P74" s="29"/>
      <c r="Q74" s="29">
        <v>5.6</v>
      </c>
      <c r="R74" s="25">
        <f t="shared" si="18"/>
        <v>10240.047999999999</v>
      </c>
      <c r="S74" s="29"/>
      <c r="T74" s="29">
        <v>9.52</v>
      </c>
      <c r="U74" s="25">
        <f t="shared" si="19"/>
        <v>17408.081599999998</v>
      </c>
      <c r="V74" s="29"/>
      <c r="W74" s="29">
        <v>10.87</v>
      </c>
      <c r="X74" s="26">
        <f t="shared" si="20"/>
        <v>19876.664599999996</v>
      </c>
      <c r="Y74" s="25"/>
      <c r="Z74" s="28">
        <f t="shared" si="21"/>
        <v>74.61</v>
      </c>
      <c r="AA74" s="25">
        <f t="shared" si="22"/>
        <v>134681.00619999997</v>
      </c>
      <c r="AB74" s="27">
        <f t="shared" si="23"/>
        <v>0.21726849155503786</v>
      </c>
      <c r="AC74" s="27">
        <f t="shared" si="24"/>
        <v>1.8105707629586489E-2</v>
      </c>
      <c r="AD74" s="29">
        <v>69.44</v>
      </c>
      <c r="AE74" s="30">
        <f t="shared" si="25"/>
        <v>5.1700000000000017</v>
      </c>
      <c r="AF74" s="31">
        <v>125727.36959999999</v>
      </c>
      <c r="AG74" s="30">
        <f t="shared" si="26"/>
        <v>8953.6365999999834</v>
      </c>
      <c r="AH74" s="30">
        <f t="shared" si="27"/>
        <v>26.073490390215447</v>
      </c>
    </row>
    <row r="75" spans="1:34" ht="18" customHeight="1">
      <c r="A75" s="1">
        <v>71</v>
      </c>
      <c r="B75" s="5" t="s">
        <v>74</v>
      </c>
      <c r="C75" s="33">
        <v>347.4</v>
      </c>
      <c r="D75" s="29"/>
      <c r="E75" s="29">
        <v>12.47</v>
      </c>
      <c r="F75" s="25">
        <f t="shared" si="14"/>
        <v>22353.722000000002</v>
      </c>
      <c r="G75" s="29"/>
      <c r="H75" s="29">
        <v>11.26</v>
      </c>
      <c r="I75" s="25">
        <f t="shared" si="15"/>
        <v>20184.675999999999</v>
      </c>
      <c r="J75" s="29"/>
      <c r="K75" s="29">
        <v>9.8800000000000008</v>
      </c>
      <c r="L75" s="25">
        <f t="shared" si="16"/>
        <v>17710.887999999999</v>
      </c>
      <c r="M75" s="29"/>
      <c r="N75" s="29">
        <v>8.23</v>
      </c>
      <c r="O75" s="25">
        <f t="shared" si="17"/>
        <v>14753.098</v>
      </c>
      <c r="P75" s="29"/>
      <c r="Q75" s="29">
        <v>6.39</v>
      </c>
      <c r="R75" s="25">
        <f t="shared" si="18"/>
        <v>11684.626199999999</v>
      </c>
      <c r="S75" s="29"/>
      <c r="T75" s="29">
        <v>8.5500000000000007</v>
      </c>
      <c r="U75" s="25">
        <f t="shared" si="19"/>
        <v>15634.359</v>
      </c>
      <c r="V75" s="29"/>
      <c r="W75" s="29">
        <v>9.51</v>
      </c>
      <c r="X75" s="26">
        <f t="shared" si="20"/>
        <v>17389.7958</v>
      </c>
      <c r="Y75" s="25"/>
      <c r="Z75" s="28">
        <f t="shared" si="21"/>
        <v>66.290000000000006</v>
      </c>
      <c r="AA75" s="25">
        <f t="shared" si="22"/>
        <v>119711.16500000001</v>
      </c>
      <c r="AB75" s="27">
        <f t="shared" si="23"/>
        <v>0.19081750143926313</v>
      </c>
      <c r="AC75" s="27">
        <f t="shared" si="24"/>
        <v>1.5901458453271927E-2</v>
      </c>
      <c r="AD75" s="29">
        <v>61.2</v>
      </c>
      <c r="AE75" s="30">
        <f t="shared" si="25"/>
        <v>5.0900000000000034</v>
      </c>
      <c r="AF75" s="31">
        <v>110808.10800000001</v>
      </c>
      <c r="AG75" s="30">
        <f t="shared" si="26"/>
        <v>8903.0570000000007</v>
      </c>
      <c r="AH75" s="30">
        <f t="shared" si="27"/>
        <v>25.627682786413359</v>
      </c>
    </row>
    <row r="76" spans="1:34" ht="18" customHeight="1">
      <c r="A76" s="1">
        <v>72</v>
      </c>
      <c r="B76" s="5" t="s">
        <v>116</v>
      </c>
      <c r="C76" s="33">
        <v>343.7</v>
      </c>
      <c r="D76" s="29"/>
      <c r="E76" s="29">
        <v>14.74</v>
      </c>
      <c r="F76" s="25">
        <f t="shared" si="14"/>
        <v>26422.923999999999</v>
      </c>
      <c r="G76" s="29"/>
      <c r="H76" s="29">
        <v>13.45</v>
      </c>
      <c r="I76" s="25">
        <f t="shared" si="15"/>
        <v>24110.469999999998</v>
      </c>
      <c r="J76" s="29"/>
      <c r="K76" s="29">
        <v>11.5</v>
      </c>
      <c r="L76" s="25">
        <f t="shared" si="16"/>
        <v>20614.899999999998</v>
      </c>
      <c r="M76" s="29"/>
      <c r="N76" s="29">
        <v>8.9499999999999993</v>
      </c>
      <c r="O76" s="25">
        <f t="shared" si="17"/>
        <v>16043.769999999999</v>
      </c>
      <c r="P76" s="29"/>
      <c r="Q76" s="29">
        <v>4.34</v>
      </c>
      <c r="R76" s="25">
        <f t="shared" si="18"/>
        <v>7936.0371999999998</v>
      </c>
      <c r="S76" s="29"/>
      <c r="T76" s="29">
        <v>6.47</v>
      </c>
      <c r="U76" s="25">
        <f t="shared" si="19"/>
        <v>11830.9126</v>
      </c>
      <c r="V76" s="29"/>
      <c r="W76" s="29">
        <v>8.76</v>
      </c>
      <c r="X76" s="26">
        <f t="shared" si="20"/>
        <v>16018.360799999999</v>
      </c>
      <c r="Y76" s="25"/>
      <c r="Z76" s="28">
        <f t="shared" si="21"/>
        <v>68.210000000000008</v>
      </c>
      <c r="AA76" s="25">
        <f t="shared" si="22"/>
        <v>122977.3746</v>
      </c>
      <c r="AB76" s="27">
        <f t="shared" si="23"/>
        <v>0.19845795752109402</v>
      </c>
      <c r="AC76" s="27">
        <f t="shared" si="24"/>
        <v>1.6538163126757835E-2</v>
      </c>
      <c r="AD76" s="29">
        <v>69.67</v>
      </c>
      <c r="AE76" s="30">
        <f t="shared" si="25"/>
        <v>-1.4599999999999937</v>
      </c>
      <c r="AF76" s="31">
        <v>126143.80530000001</v>
      </c>
      <c r="AG76" s="30">
        <f t="shared" si="26"/>
        <v>-3166.4307000000117</v>
      </c>
      <c r="AH76" s="30">
        <f t="shared" si="27"/>
        <v>-9.2127748036078323</v>
      </c>
    </row>
    <row r="77" spans="1:34" ht="18" customHeight="1">
      <c r="A77" s="1">
        <v>73</v>
      </c>
      <c r="B77" s="5" t="s">
        <v>75</v>
      </c>
      <c r="C77" s="33">
        <v>339.7</v>
      </c>
      <c r="D77" s="29"/>
      <c r="E77" s="29">
        <v>8.8000000000000007</v>
      </c>
      <c r="F77" s="25">
        <f t="shared" si="14"/>
        <v>15774.880000000001</v>
      </c>
      <c r="G77" s="29"/>
      <c r="H77" s="29">
        <v>11.87</v>
      </c>
      <c r="I77" s="25">
        <f t="shared" si="15"/>
        <v>21278.161999999997</v>
      </c>
      <c r="J77" s="29"/>
      <c r="K77" s="29">
        <v>10.3</v>
      </c>
      <c r="L77" s="25">
        <f t="shared" si="16"/>
        <v>18463.78</v>
      </c>
      <c r="M77" s="29"/>
      <c r="N77" s="29">
        <v>8.14</v>
      </c>
      <c r="O77" s="25">
        <f t="shared" si="17"/>
        <v>14591.764000000001</v>
      </c>
      <c r="P77" s="29"/>
      <c r="Q77" s="29">
        <v>4.5999999999999996</v>
      </c>
      <c r="R77" s="25">
        <f t="shared" si="18"/>
        <v>8411.4679999999989</v>
      </c>
      <c r="S77" s="29"/>
      <c r="T77" s="29">
        <v>6.12</v>
      </c>
      <c r="U77" s="25">
        <f t="shared" si="19"/>
        <v>11190.909599999999</v>
      </c>
      <c r="V77" s="29"/>
      <c r="W77" s="29">
        <v>9.57</v>
      </c>
      <c r="X77" s="26">
        <f t="shared" si="20"/>
        <v>17499.510600000001</v>
      </c>
      <c r="Y77" s="25"/>
      <c r="Z77" s="28">
        <f t="shared" si="21"/>
        <v>59.4</v>
      </c>
      <c r="AA77" s="25">
        <f t="shared" si="22"/>
        <v>107210.4742</v>
      </c>
      <c r="AB77" s="27">
        <f t="shared" si="23"/>
        <v>0.17486017073888727</v>
      </c>
      <c r="AC77" s="27">
        <f t="shared" si="24"/>
        <v>1.4571680894907272E-2</v>
      </c>
      <c r="AD77" s="29">
        <v>62.05</v>
      </c>
      <c r="AE77" s="30">
        <f t="shared" si="25"/>
        <v>-2.6499999999999986</v>
      </c>
      <c r="AF77" s="31">
        <v>112347.10949999999</v>
      </c>
      <c r="AG77" s="30">
        <f t="shared" si="26"/>
        <v>-5136.6352999999945</v>
      </c>
      <c r="AH77" s="30">
        <f t="shared" si="27"/>
        <v>-15.121093023255797</v>
      </c>
    </row>
    <row r="78" spans="1:34" ht="18" customHeight="1">
      <c r="A78" s="1">
        <v>74</v>
      </c>
      <c r="B78" s="5" t="s">
        <v>76</v>
      </c>
      <c r="C78" s="33">
        <v>344.4</v>
      </c>
      <c r="D78" s="29"/>
      <c r="E78" s="29">
        <v>14.1</v>
      </c>
      <c r="F78" s="25">
        <f t="shared" si="14"/>
        <v>25275.66</v>
      </c>
      <c r="G78" s="29"/>
      <c r="H78" s="29">
        <v>12.86</v>
      </c>
      <c r="I78" s="25">
        <f t="shared" si="15"/>
        <v>23052.835999999999</v>
      </c>
      <c r="J78" s="29"/>
      <c r="K78" s="29">
        <v>11</v>
      </c>
      <c r="L78" s="25">
        <f t="shared" si="16"/>
        <v>19718.599999999999</v>
      </c>
      <c r="M78" s="29"/>
      <c r="N78" s="29">
        <v>9.1999999999999993</v>
      </c>
      <c r="O78" s="25">
        <f t="shared" si="17"/>
        <v>16491.919999999998</v>
      </c>
      <c r="P78" s="29"/>
      <c r="Q78" s="29">
        <v>7.39</v>
      </c>
      <c r="R78" s="25">
        <f t="shared" si="18"/>
        <v>13513.206199999999</v>
      </c>
      <c r="S78" s="29"/>
      <c r="T78" s="29">
        <v>9.4600000000000009</v>
      </c>
      <c r="U78" s="25">
        <f t="shared" si="19"/>
        <v>17298.3668</v>
      </c>
      <c r="V78" s="29"/>
      <c r="W78" s="29">
        <v>10.35</v>
      </c>
      <c r="X78" s="26">
        <f t="shared" si="20"/>
        <v>18925.803</v>
      </c>
      <c r="Y78" s="25"/>
      <c r="Z78" s="28">
        <f t="shared" si="21"/>
        <v>74.359999999999985</v>
      </c>
      <c r="AA78" s="25">
        <f t="shared" si="22"/>
        <v>134276.39199999999</v>
      </c>
      <c r="AB78" s="27">
        <f t="shared" si="23"/>
        <v>0.21591173054587687</v>
      </c>
      <c r="AC78" s="27">
        <f t="shared" si="24"/>
        <v>1.7992644212156406E-2</v>
      </c>
      <c r="AD78" s="29">
        <v>66.459999999999994</v>
      </c>
      <c r="AE78" s="30">
        <f t="shared" si="25"/>
        <v>7.8999999999999915</v>
      </c>
      <c r="AF78" s="31">
        <v>120331.81139999998</v>
      </c>
      <c r="AG78" s="30">
        <f t="shared" si="26"/>
        <v>13944.580600000016</v>
      </c>
      <c r="AH78" s="30">
        <f t="shared" si="27"/>
        <v>40.489490708478563</v>
      </c>
    </row>
    <row r="79" spans="1:34" ht="18" customHeight="1">
      <c r="A79" s="1">
        <v>75</v>
      </c>
      <c r="B79" s="5" t="s">
        <v>77</v>
      </c>
      <c r="C79" s="33">
        <v>376.6</v>
      </c>
      <c r="D79" s="29"/>
      <c r="E79" s="29">
        <v>12.42</v>
      </c>
      <c r="F79" s="25">
        <f t="shared" si="14"/>
        <v>22264.092000000001</v>
      </c>
      <c r="G79" s="29"/>
      <c r="H79" s="29">
        <v>13.51</v>
      </c>
      <c r="I79" s="25">
        <f t="shared" si="15"/>
        <v>24218.025999999998</v>
      </c>
      <c r="J79" s="29"/>
      <c r="K79" s="29">
        <v>11.6</v>
      </c>
      <c r="L79" s="25">
        <f t="shared" si="16"/>
        <v>20794.16</v>
      </c>
      <c r="M79" s="29"/>
      <c r="N79" s="29">
        <v>9.1300000000000008</v>
      </c>
      <c r="O79" s="25">
        <f t="shared" si="17"/>
        <v>16366.438</v>
      </c>
      <c r="P79" s="29"/>
      <c r="Q79" s="29">
        <v>7.27</v>
      </c>
      <c r="R79" s="25">
        <f t="shared" si="18"/>
        <v>13293.776599999999</v>
      </c>
      <c r="S79" s="29"/>
      <c r="T79" s="29">
        <v>9.59</v>
      </c>
      <c r="U79" s="25">
        <f t="shared" si="19"/>
        <v>17536.082200000001</v>
      </c>
      <c r="V79" s="29"/>
      <c r="W79" s="29">
        <v>10.96</v>
      </c>
      <c r="X79" s="26">
        <f t="shared" si="20"/>
        <v>20041.236800000002</v>
      </c>
      <c r="Y79" s="25"/>
      <c r="Z79" s="28">
        <f t="shared" si="21"/>
        <v>74.480000000000018</v>
      </c>
      <c r="AA79" s="25">
        <f t="shared" si="22"/>
        <v>134513.81160000002</v>
      </c>
      <c r="AB79" s="27">
        <f t="shared" si="23"/>
        <v>0.19776951672862458</v>
      </c>
      <c r="AC79" s="27">
        <f t="shared" si="24"/>
        <v>1.6480793060718715E-2</v>
      </c>
      <c r="AD79" s="29">
        <v>82.98</v>
      </c>
      <c r="AE79" s="30">
        <f t="shared" si="25"/>
        <v>-8.4999999999999858</v>
      </c>
      <c r="AF79" s="31">
        <v>150242.75819999998</v>
      </c>
      <c r="AG79" s="30">
        <f t="shared" si="26"/>
        <v>-15728.946599999967</v>
      </c>
      <c r="AH79" s="30">
        <f t="shared" si="27"/>
        <v>-41.765657461497518</v>
      </c>
    </row>
    <row r="80" spans="1:34" ht="18" customHeight="1">
      <c r="A80" s="1">
        <v>76</v>
      </c>
      <c r="B80" s="5" t="s">
        <v>78</v>
      </c>
      <c r="C80" s="33">
        <v>314.60000000000002</v>
      </c>
      <c r="D80" s="29"/>
      <c r="E80" s="29">
        <v>12.32</v>
      </c>
      <c r="F80" s="25">
        <f t="shared" si="14"/>
        <v>22084.831999999999</v>
      </c>
      <c r="G80" s="29"/>
      <c r="H80" s="29">
        <v>11.41</v>
      </c>
      <c r="I80" s="25">
        <f t="shared" si="15"/>
        <v>20453.565999999999</v>
      </c>
      <c r="J80" s="29"/>
      <c r="K80" s="29">
        <v>10.119999999999999</v>
      </c>
      <c r="L80" s="25">
        <f t="shared" si="16"/>
        <v>18141.111999999997</v>
      </c>
      <c r="M80" s="29"/>
      <c r="N80" s="29">
        <v>8.43</v>
      </c>
      <c r="O80" s="25">
        <f t="shared" si="17"/>
        <v>15111.617999999999</v>
      </c>
      <c r="P80" s="29"/>
      <c r="Q80" s="29">
        <v>4.4000000000000004</v>
      </c>
      <c r="R80" s="25">
        <f t="shared" si="18"/>
        <v>8045.7520000000004</v>
      </c>
      <c r="S80" s="29"/>
      <c r="T80" s="29">
        <v>7.55</v>
      </c>
      <c r="U80" s="25">
        <f t="shared" si="19"/>
        <v>13805.778999999999</v>
      </c>
      <c r="V80" s="29"/>
      <c r="W80" s="29">
        <v>9.6199999999999992</v>
      </c>
      <c r="X80" s="26">
        <f t="shared" si="20"/>
        <v>17590.939599999998</v>
      </c>
      <c r="Y80" s="25"/>
      <c r="Z80" s="28">
        <f t="shared" si="21"/>
        <v>63.849999999999994</v>
      </c>
      <c r="AA80" s="25">
        <f t="shared" si="22"/>
        <v>115233.5986</v>
      </c>
      <c r="AB80" s="27">
        <f t="shared" si="23"/>
        <v>0.20295613477431657</v>
      </c>
      <c r="AC80" s="27">
        <f t="shared" si="24"/>
        <v>1.6913011231193046E-2</v>
      </c>
      <c r="AD80" s="29">
        <v>58.5</v>
      </c>
      <c r="AE80" s="30">
        <f t="shared" si="25"/>
        <v>5.3499999999999943</v>
      </c>
      <c r="AF80" s="31">
        <v>105919.51499999998</v>
      </c>
      <c r="AG80" s="30">
        <f t="shared" si="26"/>
        <v>9314.0836000000127</v>
      </c>
      <c r="AH80" s="30">
        <f t="shared" si="27"/>
        <v>29.60611443102356</v>
      </c>
    </row>
    <row r="81" spans="1:34" ht="18" customHeight="1">
      <c r="A81" s="1">
        <v>77</v>
      </c>
      <c r="B81" s="5" t="s">
        <v>79</v>
      </c>
      <c r="C81" s="33">
        <v>315.2</v>
      </c>
      <c r="D81" s="29"/>
      <c r="E81" s="29">
        <v>11.73</v>
      </c>
      <c r="F81" s="25">
        <f t="shared" si="14"/>
        <v>21027.198</v>
      </c>
      <c r="G81" s="29"/>
      <c r="H81" s="29">
        <v>11.36</v>
      </c>
      <c r="I81" s="25">
        <f t="shared" si="15"/>
        <v>20363.935999999998</v>
      </c>
      <c r="J81" s="29"/>
      <c r="K81" s="29">
        <v>9.11</v>
      </c>
      <c r="L81" s="25">
        <f t="shared" si="16"/>
        <v>16330.585999999998</v>
      </c>
      <c r="M81" s="29"/>
      <c r="N81" s="29">
        <v>7.98</v>
      </c>
      <c r="O81" s="25">
        <f t="shared" si="17"/>
        <v>14304.948</v>
      </c>
      <c r="P81" s="29"/>
      <c r="Q81" s="29">
        <v>4.0999999999999996</v>
      </c>
      <c r="R81" s="25">
        <f t="shared" si="18"/>
        <v>7497.177999999999</v>
      </c>
      <c r="S81" s="29"/>
      <c r="T81" s="29">
        <v>7.56</v>
      </c>
      <c r="U81" s="25">
        <f t="shared" si="19"/>
        <v>13824.064799999998</v>
      </c>
      <c r="V81" s="29"/>
      <c r="W81" s="29">
        <v>8.5500000000000007</v>
      </c>
      <c r="X81" s="26">
        <f t="shared" si="20"/>
        <v>15634.359</v>
      </c>
      <c r="Y81" s="25"/>
      <c r="Z81" s="28">
        <f t="shared" si="21"/>
        <v>60.390000000000015</v>
      </c>
      <c r="AA81" s="25">
        <f t="shared" si="22"/>
        <v>108982.26979999998</v>
      </c>
      <c r="AB81" s="27">
        <f t="shared" si="23"/>
        <v>0.19159263959390868</v>
      </c>
      <c r="AC81" s="27">
        <f t="shared" si="24"/>
        <v>1.596605329949239E-2</v>
      </c>
      <c r="AD81" s="29">
        <v>58.6</v>
      </c>
      <c r="AE81" s="30">
        <f t="shared" si="25"/>
        <v>1.7900000000000134</v>
      </c>
      <c r="AF81" s="31">
        <v>106100.57399999999</v>
      </c>
      <c r="AG81" s="30">
        <f t="shared" si="26"/>
        <v>2881.6957999999868</v>
      </c>
      <c r="AH81" s="30">
        <f t="shared" si="27"/>
        <v>9.1424359137055422</v>
      </c>
    </row>
    <row r="82" spans="1:34" ht="18" customHeight="1">
      <c r="A82" s="1">
        <v>78</v>
      </c>
      <c r="B82" s="5" t="s">
        <v>80</v>
      </c>
      <c r="C82" s="33">
        <v>315.89999999999998</v>
      </c>
      <c r="D82" s="29"/>
      <c r="E82" s="29">
        <v>12.98</v>
      </c>
      <c r="F82" s="25">
        <f t="shared" si="14"/>
        <v>23267.948</v>
      </c>
      <c r="G82" s="29"/>
      <c r="H82" s="29">
        <v>11.91</v>
      </c>
      <c r="I82" s="25">
        <f t="shared" si="15"/>
        <v>21349.865999999998</v>
      </c>
      <c r="J82" s="29"/>
      <c r="K82" s="29">
        <v>10.44</v>
      </c>
      <c r="L82" s="25">
        <f t="shared" si="16"/>
        <v>18714.743999999999</v>
      </c>
      <c r="M82" s="29"/>
      <c r="N82" s="29">
        <v>8.4499999999999993</v>
      </c>
      <c r="O82" s="25">
        <f t="shared" si="17"/>
        <v>15147.469999999998</v>
      </c>
      <c r="P82" s="29"/>
      <c r="Q82" s="29">
        <v>4.62</v>
      </c>
      <c r="R82" s="25">
        <f t="shared" si="18"/>
        <v>8448.0396000000001</v>
      </c>
      <c r="S82" s="29"/>
      <c r="T82" s="29">
        <v>7.58</v>
      </c>
      <c r="U82" s="25">
        <f t="shared" si="19"/>
        <v>13860.636399999999</v>
      </c>
      <c r="V82" s="29"/>
      <c r="W82" s="29">
        <v>8.5500000000000007</v>
      </c>
      <c r="X82" s="26">
        <f t="shared" si="20"/>
        <v>15634.359</v>
      </c>
      <c r="Y82" s="25"/>
      <c r="Z82" s="28">
        <f t="shared" si="21"/>
        <v>64.53</v>
      </c>
      <c r="AA82" s="25">
        <f t="shared" si="22"/>
        <v>116423.06299999999</v>
      </c>
      <c r="AB82" s="27">
        <f t="shared" si="23"/>
        <v>0.2042735042735043</v>
      </c>
      <c r="AC82" s="27">
        <f t="shared" si="24"/>
        <v>1.7022792022792024E-2</v>
      </c>
      <c r="AD82" s="29">
        <v>61.61</v>
      </c>
      <c r="AE82" s="30">
        <f t="shared" si="25"/>
        <v>2.9200000000000017</v>
      </c>
      <c r="AF82" s="31">
        <v>111550.44989999999</v>
      </c>
      <c r="AG82" s="30">
        <f t="shared" si="26"/>
        <v>4872.6131000000023</v>
      </c>
      <c r="AH82" s="30">
        <f t="shared" si="27"/>
        <v>15.42454289332068</v>
      </c>
    </row>
    <row r="83" spans="1:34" ht="18" customHeight="1">
      <c r="A83" s="1">
        <v>79</v>
      </c>
      <c r="B83" s="5" t="s">
        <v>81</v>
      </c>
      <c r="C83" s="33">
        <v>311.2</v>
      </c>
      <c r="D83" s="29"/>
      <c r="E83" s="29">
        <v>12.45</v>
      </c>
      <c r="F83" s="25">
        <f t="shared" si="14"/>
        <v>22317.87</v>
      </c>
      <c r="G83" s="29"/>
      <c r="H83" s="29">
        <v>12.87</v>
      </c>
      <c r="I83" s="25">
        <f t="shared" si="15"/>
        <v>23070.761999999999</v>
      </c>
      <c r="J83" s="29"/>
      <c r="K83" s="29">
        <v>11.16</v>
      </c>
      <c r="L83" s="25">
        <f t="shared" si="16"/>
        <v>20005.415999999997</v>
      </c>
      <c r="M83" s="29"/>
      <c r="N83" s="29">
        <v>8.77</v>
      </c>
      <c r="O83" s="25">
        <f t="shared" si="17"/>
        <v>15721.101999999999</v>
      </c>
      <c r="P83" s="29"/>
      <c r="Q83" s="29">
        <v>3.39</v>
      </c>
      <c r="R83" s="25">
        <f t="shared" si="18"/>
        <v>6198.8861999999999</v>
      </c>
      <c r="S83" s="29"/>
      <c r="T83" s="29">
        <v>7.47</v>
      </c>
      <c r="U83" s="25">
        <f t="shared" si="19"/>
        <v>13659.4926</v>
      </c>
      <c r="V83" s="29"/>
      <c r="W83" s="29">
        <v>10.39</v>
      </c>
      <c r="X83" s="26">
        <f t="shared" si="20"/>
        <v>18998.946199999998</v>
      </c>
      <c r="Y83" s="25"/>
      <c r="Z83" s="28">
        <f t="shared" si="21"/>
        <v>66.5</v>
      </c>
      <c r="AA83" s="25">
        <f t="shared" si="22"/>
        <v>119972.47499999998</v>
      </c>
      <c r="AB83" s="27">
        <f t="shared" si="23"/>
        <v>0.21368894601542418</v>
      </c>
      <c r="AC83" s="27">
        <f t="shared" si="24"/>
        <v>1.7807412167952015E-2</v>
      </c>
      <c r="AD83" s="29">
        <v>60.66</v>
      </c>
      <c r="AE83" s="30">
        <f t="shared" si="25"/>
        <v>5.8400000000000034</v>
      </c>
      <c r="AF83" s="31">
        <v>109830.38939999999</v>
      </c>
      <c r="AG83" s="30">
        <f t="shared" si="26"/>
        <v>10142.085599999991</v>
      </c>
      <c r="AH83" s="30">
        <f t="shared" si="27"/>
        <v>32.590249357326449</v>
      </c>
    </row>
    <row r="84" spans="1:34" ht="18" customHeight="1">
      <c r="A84" s="1">
        <v>80</v>
      </c>
      <c r="B84" s="5" t="s">
        <v>82</v>
      </c>
      <c r="C84" s="33">
        <v>340.3</v>
      </c>
      <c r="D84" s="29"/>
      <c r="E84" s="29">
        <v>13.98</v>
      </c>
      <c r="F84" s="25">
        <f t="shared" si="14"/>
        <v>25060.547999999999</v>
      </c>
      <c r="G84" s="29"/>
      <c r="H84" s="29">
        <v>12.77</v>
      </c>
      <c r="I84" s="25">
        <f t="shared" si="15"/>
        <v>22891.501999999997</v>
      </c>
      <c r="J84" s="29"/>
      <c r="K84" s="29">
        <v>11.08</v>
      </c>
      <c r="L84" s="25">
        <f t="shared" si="16"/>
        <v>19862.007999999998</v>
      </c>
      <c r="M84" s="29"/>
      <c r="N84" s="29">
        <v>9.1999999999999993</v>
      </c>
      <c r="O84" s="25">
        <f t="shared" si="17"/>
        <v>16491.919999999998</v>
      </c>
      <c r="P84" s="29"/>
      <c r="Q84" s="29">
        <v>4.4800000000000004</v>
      </c>
      <c r="R84" s="25">
        <f t="shared" si="18"/>
        <v>8192.0384000000013</v>
      </c>
      <c r="S84" s="29"/>
      <c r="T84" s="29">
        <v>6.54</v>
      </c>
      <c r="U84" s="25">
        <f t="shared" si="19"/>
        <v>11958.913199999999</v>
      </c>
      <c r="V84" s="29"/>
      <c r="W84" s="29">
        <v>10.54</v>
      </c>
      <c r="X84" s="26">
        <f t="shared" si="20"/>
        <v>19273.233199999999</v>
      </c>
      <c r="Y84" s="25"/>
      <c r="Z84" s="28">
        <f t="shared" si="21"/>
        <v>68.59</v>
      </c>
      <c r="AA84" s="25">
        <f t="shared" si="22"/>
        <v>123730.16279999999</v>
      </c>
      <c r="AB84" s="27">
        <f t="shared" si="23"/>
        <v>0.20155744930943287</v>
      </c>
      <c r="AC84" s="27">
        <f t="shared" si="24"/>
        <v>1.6796454109119407E-2</v>
      </c>
      <c r="AD84" s="29">
        <v>64.42</v>
      </c>
      <c r="AE84" s="30">
        <f t="shared" si="25"/>
        <v>4.1700000000000017</v>
      </c>
      <c r="AF84" s="31">
        <v>116638.2078</v>
      </c>
      <c r="AG84" s="30">
        <f t="shared" si="26"/>
        <v>7091.9549999999872</v>
      </c>
      <c r="AH84" s="30">
        <f t="shared" si="27"/>
        <v>20.84030267411104</v>
      </c>
    </row>
    <row r="85" spans="1:34" ht="18" customHeight="1">
      <c r="A85" s="1">
        <v>82</v>
      </c>
      <c r="B85" s="5" t="s">
        <v>84</v>
      </c>
      <c r="C85" s="33">
        <v>340.9</v>
      </c>
      <c r="D85" s="29"/>
      <c r="E85" s="29">
        <v>13.72</v>
      </c>
      <c r="F85" s="25">
        <f t="shared" si="14"/>
        <v>24594.472000000002</v>
      </c>
      <c r="G85" s="29"/>
      <c r="H85" s="29">
        <v>15.75</v>
      </c>
      <c r="I85" s="25">
        <f t="shared" si="15"/>
        <v>28233.449999999997</v>
      </c>
      <c r="J85" s="29"/>
      <c r="K85" s="29">
        <v>9.74</v>
      </c>
      <c r="L85" s="25">
        <f t="shared" si="16"/>
        <v>17459.923999999999</v>
      </c>
      <c r="M85" s="29"/>
      <c r="N85" s="29">
        <v>11.3</v>
      </c>
      <c r="O85" s="25">
        <f t="shared" si="17"/>
        <v>20256.38</v>
      </c>
      <c r="P85" s="29"/>
      <c r="Q85" s="29">
        <v>5.6</v>
      </c>
      <c r="R85" s="25">
        <f t="shared" si="18"/>
        <v>10240.047999999999</v>
      </c>
      <c r="S85" s="29"/>
      <c r="T85" s="29">
        <v>6.81</v>
      </c>
      <c r="U85" s="25">
        <f t="shared" si="19"/>
        <v>12452.629799999999</v>
      </c>
      <c r="V85" s="29"/>
      <c r="W85" s="29">
        <v>10.17</v>
      </c>
      <c r="X85" s="26">
        <f t="shared" si="20"/>
        <v>18596.658599999999</v>
      </c>
      <c r="Y85" s="25"/>
      <c r="Z85" s="28">
        <f t="shared" si="21"/>
        <v>73.09</v>
      </c>
      <c r="AA85" s="25">
        <f t="shared" si="22"/>
        <v>131833.5624</v>
      </c>
      <c r="AB85" s="27">
        <f t="shared" si="23"/>
        <v>0.21440305074801996</v>
      </c>
      <c r="AC85" s="27">
        <f t="shared" si="24"/>
        <v>1.7866920895668329E-2</v>
      </c>
      <c r="AD85" s="29">
        <v>70.95</v>
      </c>
      <c r="AE85" s="30">
        <f t="shared" si="25"/>
        <v>2.1400000000000006</v>
      </c>
      <c r="AF85" s="31">
        <v>128461.36050000001</v>
      </c>
      <c r="AG85" s="30">
        <f t="shared" si="26"/>
        <v>3372.2018999999855</v>
      </c>
      <c r="AH85" s="30">
        <f t="shared" si="27"/>
        <v>9.8920560281607095</v>
      </c>
    </row>
    <row r="86" spans="1:34" ht="18" customHeight="1">
      <c r="A86" s="1">
        <v>84</v>
      </c>
      <c r="B86" s="5" t="s">
        <v>85</v>
      </c>
      <c r="C86" s="33">
        <v>347.3</v>
      </c>
      <c r="D86" s="29"/>
      <c r="E86" s="29">
        <v>15.7</v>
      </c>
      <c r="F86" s="25">
        <f t="shared" si="14"/>
        <v>28143.819999999996</v>
      </c>
      <c r="G86" s="29"/>
      <c r="H86" s="29">
        <v>15.09</v>
      </c>
      <c r="I86" s="25">
        <f t="shared" si="15"/>
        <v>27050.333999999999</v>
      </c>
      <c r="J86" s="29"/>
      <c r="K86" s="29">
        <v>13.22</v>
      </c>
      <c r="L86" s="25">
        <f t="shared" si="16"/>
        <v>23698.171999999999</v>
      </c>
      <c r="M86" s="29"/>
      <c r="N86" s="29">
        <v>10.6</v>
      </c>
      <c r="O86" s="25">
        <f t="shared" si="17"/>
        <v>19001.559999999998</v>
      </c>
      <c r="P86" s="29"/>
      <c r="Q86" s="29">
        <v>4.1399999999999997</v>
      </c>
      <c r="R86" s="25">
        <f t="shared" si="18"/>
        <v>7570.3211999999994</v>
      </c>
      <c r="S86" s="29"/>
      <c r="T86" s="29">
        <v>7</v>
      </c>
      <c r="U86" s="25">
        <f t="shared" si="19"/>
        <v>12800.06</v>
      </c>
      <c r="V86" s="29"/>
      <c r="W86" s="29">
        <v>12.38</v>
      </c>
      <c r="X86" s="26">
        <f t="shared" si="20"/>
        <v>22637.820400000001</v>
      </c>
      <c r="Y86" s="25"/>
      <c r="Z86" s="28">
        <f t="shared" si="21"/>
        <v>78.13</v>
      </c>
      <c r="AA86" s="25">
        <f t="shared" si="22"/>
        <v>140902.0876</v>
      </c>
      <c r="AB86" s="27">
        <f t="shared" si="23"/>
        <v>0.22496400806219405</v>
      </c>
      <c r="AC86" s="27">
        <f t="shared" si="24"/>
        <v>1.8747000671849503E-2</v>
      </c>
      <c r="AD86" s="29">
        <v>67.27</v>
      </c>
      <c r="AE86" s="30">
        <f t="shared" si="25"/>
        <v>10.86</v>
      </c>
      <c r="AF86" s="31">
        <v>121798.38929999998</v>
      </c>
      <c r="AG86" s="30">
        <f t="shared" si="26"/>
        <v>19103.698300000018</v>
      </c>
      <c r="AH86" s="30">
        <f t="shared" si="27"/>
        <v>55.006329686150352</v>
      </c>
    </row>
    <row r="87" spans="1:34" ht="18" customHeight="1">
      <c r="A87" s="1">
        <v>85</v>
      </c>
      <c r="B87" s="5" t="s">
        <v>86</v>
      </c>
      <c r="C87" s="33">
        <v>347.7</v>
      </c>
      <c r="D87" s="29"/>
      <c r="E87" s="29">
        <v>11.44</v>
      </c>
      <c r="F87" s="25">
        <f t="shared" si="14"/>
        <v>20507.343999999997</v>
      </c>
      <c r="G87" s="29"/>
      <c r="H87" s="29">
        <v>13.27</v>
      </c>
      <c r="I87" s="25">
        <f t="shared" si="15"/>
        <v>23787.802</v>
      </c>
      <c r="J87" s="29"/>
      <c r="K87" s="29">
        <v>11.69</v>
      </c>
      <c r="L87" s="25">
        <f t="shared" si="16"/>
        <v>20955.493999999999</v>
      </c>
      <c r="M87" s="29"/>
      <c r="N87" s="29">
        <v>9.9600000000000009</v>
      </c>
      <c r="O87" s="25">
        <f t="shared" si="17"/>
        <v>17854.296000000002</v>
      </c>
      <c r="P87" s="29"/>
      <c r="Q87" s="29">
        <v>4.93</v>
      </c>
      <c r="R87" s="25">
        <f t="shared" si="18"/>
        <v>9014.8993999999984</v>
      </c>
      <c r="S87" s="29"/>
      <c r="T87" s="29">
        <v>6.73</v>
      </c>
      <c r="U87" s="25">
        <f t="shared" si="19"/>
        <v>12306.3434</v>
      </c>
      <c r="V87" s="29"/>
      <c r="W87" s="29">
        <v>11.38</v>
      </c>
      <c r="X87" s="26">
        <f t="shared" si="20"/>
        <v>20809.240400000002</v>
      </c>
      <c r="Y87" s="25"/>
      <c r="Z87" s="28">
        <f t="shared" si="21"/>
        <v>69.399999999999991</v>
      </c>
      <c r="AA87" s="25">
        <f t="shared" si="22"/>
        <v>125235.41919999997</v>
      </c>
      <c r="AB87" s="27">
        <f t="shared" si="23"/>
        <v>0.19959735404083978</v>
      </c>
      <c r="AC87" s="27">
        <f t="shared" si="24"/>
        <v>1.6633112836736647E-2</v>
      </c>
      <c r="AD87" s="29">
        <v>66.11</v>
      </c>
      <c r="AE87" s="30">
        <f t="shared" si="25"/>
        <v>3.289999999999992</v>
      </c>
      <c r="AF87" s="31">
        <v>119698.10489999999</v>
      </c>
      <c r="AG87" s="30">
        <f t="shared" si="26"/>
        <v>5537.3142999999836</v>
      </c>
      <c r="AH87" s="30">
        <f t="shared" si="27"/>
        <v>15.925551624964003</v>
      </c>
    </row>
    <row r="88" spans="1:34" ht="18" customHeight="1">
      <c r="A88" s="1">
        <v>86</v>
      </c>
      <c r="B88" s="5" t="s">
        <v>87</v>
      </c>
      <c r="C88" s="33">
        <v>345.7</v>
      </c>
      <c r="D88" s="29"/>
      <c r="E88" s="29">
        <v>13.16</v>
      </c>
      <c r="F88" s="25">
        <f t="shared" si="14"/>
        <v>23590.615999999998</v>
      </c>
      <c r="G88" s="29"/>
      <c r="H88" s="29">
        <v>12.51</v>
      </c>
      <c r="I88" s="25">
        <f t="shared" si="15"/>
        <v>22425.425999999999</v>
      </c>
      <c r="J88" s="29"/>
      <c r="K88" s="29">
        <v>12.28</v>
      </c>
      <c r="L88" s="25">
        <f t="shared" si="16"/>
        <v>22013.127999999997</v>
      </c>
      <c r="M88" s="29"/>
      <c r="N88" s="29">
        <v>9.64</v>
      </c>
      <c r="O88" s="25">
        <f t="shared" si="17"/>
        <v>17280.664000000001</v>
      </c>
      <c r="P88" s="29"/>
      <c r="Q88" s="29">
        <v>4.5</v>
      </c>
      <c r="R88" s="25">
        <f t="shared" si="18"/>
        <v>8228.61</v>
      </c>
      <c r="S88" s="29"/>
      <c r="T88" s="29">
        <v>6.36</v>
      </c>
      <c r="U88" s="25">
        <f t="shared" si="19"/>
        <v>11629.7688</v>
      </c>
      <c r="V88" s="29"/>
      <c r="W88" s="29">
        <v>8.3000000000000007</v>
      </c>
      <c r="X88" s="26">
        <f t="shared" si="20"/>
        <v>15177.214</v>
      </c>
      <c r="Y88" s="25"/>
      <c r="Z88" s="28">
        <f t="shared" si="21"/>
        <v>66.75</v>
      </c>
      <c r="AA88" s="25">
        <f t="shared" si="22"/>
        <v>120345.42680000002</v>
      </c>
      <c r="AB88" s="27">
        <f t="shared" si="23"/>
        <v>0.19308649117732138</v>
      </c>
      <c r="AC88" s="27">
        <f t="shared" si="24"/>
        <v>1.6090540931443447E-2</v>
      </c>
      <c r="AD88" s="29">
        <v>65.84</v>
      </c>
      <c r="AE88" s="30">
        <f t="shared" si="25"/>
        <v>0.90999999999999659</v>
      </c>
      <c r="AF88" s="31">
        <v>119209.24559999999</v>
      </c>
      <c r="AG88" s="30">
        <f t="shared" si="26"/>
        <v>1136.1812000000209</v>
      </c>
      <c r="AH88" s="30">
        <f t="shared" si="27"/>
        <v>3.2866103557998869</v>
      </c>
    </row>
    <row r="89" spans="1:34" ht="18" customHeight="1">
      <c r="A89" s="1">
        <v>87</v>
      </c>
      <c r="B89" s="5" t="s">
        <v>88</v>
      </c>
      <c r="C89" s="33">
        <v>346.4</v>
      </c>
      <c r="D89" s="29"/>
      <c r="E89" s="29">
        <v>8.7899999999999991</v>
      </c>
      <c r="F89" s="25">
        <f t="shared" si="14"/>
        <v>15756.953999999998</v>
      </c>
      <c r="G89" s="29"/>
      <c r="H89" s="29">
        <v>9.65</v>
      </c>
      <c r="I89" s="25">
        <f t="shared" si="15"/>
        <v>17298.59</v>
      </c>
      <c r="J89" s="29"/>
      <c r="K89" s="29">
        <v>11</v>
      </c>
      <c r="L89" s="25">
        <f t="shared" si="16"/>
        <v>19718.599999999999</v>
      </c>
      <c r="M89" s="29"/>
      <c r="N89" s="29">
        <v>9.8000000000000007</v>
      </c>
      <c r="O89" s="25">
        <f t="shared" si="17"/>
        <v>17567.48</v>
      </c>
      <c r="P89" s="29"/>
      <c r="Q89" s="29">
        <v>7.32</v>
      </c>
      <c r="R89" s="25">
        <f t="shared" si="18"/>
        <v>13385.205599999999</v>
      </c>
      <c r="S89" s="29"/>
      <c r="T89" s="29">
        <v>8.36</v>
      </c>
      <c r="U89" s="25">
        <f t="shared" si="19"/>
        <v>15286.928799999998</v>
      </c>
      <c r="V89" s="29"/>
      <c r="W89" s="29">
        <v>8.86</v>
      </c>
      <c r="X89" s="26">
        <f t="shared" si="20"/>
        <v>16201.218799999999</v>
      </c>
      <c r="Y89" s="25"/>
      <c r="Z89" s="28">
        <f t="shared" si="21"/>
        <v>63.779999999999994</v>
      </c>
      <c r="AA89" s="25">
        <f t="shared" si="22"/>
        <v>115214.97719999999</v>
      </c>
      <c r="AB89" s="27">
        <f t="shared" si="23"/>
        <v>0.18412240184757506</v>
      </c>
      <c r="AC89" s="27">
        <f t="shared" si="24"/>
        <v>1.5343533487297922E-2</v>
      </c>
      <c r="AD89" s="29">
        <v>62.04</v>
      </c>
      <c r="AE89" s="30">
        <f t="shared" si="25"/>
        <v>1.7399999999999949</v>
      </c>
      <c r="AF89" s="31">
        <v>112329.0036</v>
      </c>
      <c r="AG89" s="30">
        <f t="shared" si="26"/>
        <v>2885.9735999999975</v>
      </c>
      <c r="AH89" s="30">
        <f t="shared" si="27"/>
        <v>8.3313325635103865</v>
      </c>
    </row>
    <row r="90" spans="1:34" ht="18" customHeight="1">
      <c r="A90" s="1">
        <v>88</v>
      </c>
      <c r="B90" s="5" t="s">
        <v>89</v>
      </c>
      <c r="C90" s="33">
        <v>339</v>
      </c>
      <c r="D90" s="29"/>
      <c r="E90" s="29">
        <v>13.57</v>
      </c>
      <c r="F90" s="25">
        <f t="shared" si="14"/>
        <v>24325.581999999999</v>
      </c>
      <c r="G90" s="29"/>
      <c r="H90" s="29">
        <v>12.62</v>
      </c>
      <c r="I90" s="25">
        <f t="shared" si="15"/>
        <v>22622.611999999997</v>
      </c>
      <c r="J90" s="29"/>
      <c r="K90" s="29">
        <v>11.1</v>
      </c>
      <c r="L90" s="25">
        <f t="shared" si="16"/>
        <v>19897.859999999997</v>
      </c>
      <c r="M90" s="29"/>
      <c r="N90" s="29">
        <v>8.92</v>
      </c>
      <c r="O90" s="25">
        <f t="shared" si="17"/>
        <v>15989.991999999998</v>
      </c>
      <c r="P90" s="29">
        <v>0</v>
      </c>
      <c r="Q90" s="29">
        <v>8.14</v>
      </c>
      <c r="R90" s="25">
        <f t="shared" si="18"/>
        <v>14884.6412</v>
      </c>
      <c r="S90" s="29"/>
      <c r="T90" s="29">
        <v>8.14</v>
      </c>
      <c r="U90" s="25">
        <f t="shared" si="19"/>
        <v>14884.6412</v>
      </c>
      <c r="V90" s="29"/>
      <c r="W90" s="29">
        <v>10.34</v>
      </c>
      <c r="X90" s="26">
        <f t="shared" si="20"/>
        <v>18907.517199999998</v>
      </c>
      <c r="Y90" s="25"/>
      <c r="Z90" s="28">
        <f t="shared" si="21"/>
        <v>72.83</v>
      </c>
      <c r="AA90" s="25">
        <f t="shared" si="22"/>
        <v>131512.84559999997</v>
      </c>
      <c r="AB90" s="27">
        <f t="shared" si="23"/>
        <v>0.21483775811209438</v>
      </c>
      <c r="AC90" s="27">
        <f t="shared" si="24"/>
        <v>1.7903146509341199E-2</v>
      </c>
      <c r="AD90" s="29">
        <v>88.32</v>
      </c>
      <c r="AE90" s="30">
        <f t="shared" si="25"/>
        <v>-15.489999999999995</v>
      </c>
      <c r="AF90" s="31">
        <v>159911.30879999997</v>
      </c>
      <c r="AG90" s="30">
        <f t="shared" si="26"/>
        <v>-28398.463199999998</v>
      </c>
      <c r="AH90" s="30">
        <f t="shared" si="27"/>
        <v>-83.771277876106183</v>
      </c>
    </row>
    <row r="91" spans="1:34" ht="18" customHeight="1">
      <c r="A91" s="1">
        <v>89</v>
      </c>
      <c r="B91" s="5" t="s">
        <v>90</v>
      </c>
      <c r="C91" s="33">
        <v>343.45</v>
      </c>
      <c r="D91" s="29"/>
      <c r="E91" s="29">
        <v>11.83</v>
      </c>
      <c r="F91" s="25">
        <f t="shared" si="14"/>
        <v>21206.457999999999</v>
      </c>
      <c r="G91" s="29"/>
      <c r="H91" s="29">
        <v>10.92</v>
      </c>
      <c r="I91" s="25">
        <f t="shared" si="15"/>
        <v>19575.191999999999</v>
      </c>
      <c r="J91" s="29"/>
      <c r="K91" s="29">
        <v>9.44</v>
      </c>
      <c r="L91" s="25">
        <f t="shared" si="16"/>
        <v>16922.143999999997</v>
      </c>
      <c r="M91" s="29"/>
      <c r="N91" s="29">
        <v>7.86</v>
      </c>
      <c r="O91" s="25">
        <f t="shared" si="17"/>
        <v>14089.835999999999</v>
      </c>
      <c r="P91" s="29"/>
      <c r="Q91" s="29">
        <v>4.22</v>
      </c>
      <c r="R91" s="25">
        <f t="shared" si="18"/>
        <v>7716.6075999999994</v>
      </c>
      <c r="S91" s="29"/>
      <c r="T91" s="29">
        <v>8.34</v>
      </c>
      <c r="U91" s="25">
        <f t="shared" si="19"/>
        <v>15250.357199999999</v>
      </c>
      <c r="V91" s="29"/>
      <c r="W91" s="29">
        <v>8.34</v>
      </c>
      <c r="X91" s="26">
        <f t="shared" si="20"/>
        <v>15250.357199999999</v>
      </c>
      <c r="Y91" s="25"/>
      <c r="Z91" s="28">
        <f t="shared" si="21"/>
        <v>60.95</v>
      </c>
      <c r="AA91" s="25">
        <f t="shared" si="22"/>
        <v>110010.95199999999</v>
      </c>
      <c r="AB91" s="27">
        <f t="shared" si="23"/>
        <v>0.17746396855437474</v>
      </c>
      <c r="AC91" s="27">
        <f t="shared" si="24"/>
        <v>1.4788664046197894E-2</v>
      </c>
      <c r="AD91" s="29">
        <v>55.69</v>
      </c>
      <c r="AE91" s="30">
        <f t="shared" si="25"/>
        <v>5.2600000000000051</v>
      </c>
      <c r="AF91" s="31">
        <v>100831.75709999999</v>
      </c>
      <c r="AG91" s="30">
        <f t="shared" si="26"/>
        <v>9179.1949000000022</v>
      </c>
      <c r="AH91" s="30">
        <f t="shared" si="27"/>
        <v>26.726437327121861</v>
      </c>
    </row>
    <row r="92" spans="1:34" ht="18" customHeight="1">
      <c r="A92" s="1">
        <v>90</v>
      </c>
      <c r="B92" s="1" t="s">
        <v>91</v>
      </c>
      <c r="C92" s="33">
        <v>2130</v>
      </c>
      <c r="D92" s="29"/>
      <c r="E92" s="29">
        <v>74.02</v>
      </c>
      <c r="F92" s="25">
        <f t="shared" si="14"/>
        <v>132688.25199999998</v>
      </c>
      <c r="G92" s="29"/>
      <c r="H92" s="29">
        <v>74.430000000000007</v>
      </c>
      <c r="I92" s="25">
        <f t="shared" si="15"/>
        <v>133423.21799999999</v>
      </c>
      <c r="J92" s="29"/>
      <c r="K92" s="29">
        <v>66.97</v>
      </c>
      <c r="L92" s="25">
        <f t="shared" si="16"/>
        <v>120050.42199999999</v>
      </c>
      <c r="M92" s="29"/>
      <c r="N92" s="29">
        <v>57.44</v>
      </c>
      <c r="O92" s="25">
        <f t="shared" si="17"/>
        <v>102966.94399999999</v>
      </c>
      <c r="P92" s="29"/>
      <c r="Q92" s="29">
        <v>41.28</v>
      </c>
      <c r="R92" s="25">
        <f t="shared" si="18"/>
        <v>75483.782399999996</v>
      </c>
      <c r="S92" s="29"/>
      <c r="T92" s="29">
        <v>51.43</v>
      </c>
      <c r="U92" s="25">
        <f t="shared" si="19"/>
        <v>94043.869399999996</v>
      </c>
      <c r="V92" s="29"/>
      <c r="W92" s="29">
        <v>59.1</v>
      </c>
      <c r="X92" s="26">
        <f t="shared" si="20"/>
        <v>108069.07799999999</v>
      </c>
      <c r="Y92" s="25"/>
      <c r="Z92" s="28">
        <f t="shared" si="21"/>
        <v>424.67</v>
      </c>
      <c r="AA92" s="25">
        <f t="shared" si="22"/>
        <v>766725.56579999998</v>
      </c>
      <c r="AB92" s="27">
        <f t="shared" si="23"/>
        <v>0.19937558685446011</v>
      </c>
      <c r="AC92" s="27">
        <f t="shared" si="24"/>
        <v>1.6614632237871674E-2</v>
      </c>
      <c r="AD92" s="29">
        <v>384.15</v>
      </c>
      <c r="AE92" s="30">
        <f t="shared" si="25"/>
        <v>40.520000000000039</v>
      </c>
      <c r="AF92" s="31">
        <v>695538.14849999989</v>
      </c>
      <c r="AG92" s="30">
        <f t="shared" si="26"/>
        <v>71187.417300000088</v>
      </c>
      <c r="AH92" s="30">
        <f t="shared" si="27"/>
        <v>33.421322676056377</v>
      </c>
    </row>
    <row r="93" spans="1:34" ht="18" customHeight="1">
      <c r="A93" s="1">
        <v>91</v>
      </c>
      <c r="B93" s="1" t="s">
        <v>112</v>
      </c>
      <c r="C93" s="33">
        <v>638.4</v>
      </c>
      <c r="D93" s="29"/>
      <c r="E93" s="29">
        <v>23.14</v>
      </c>
      <c r="F93" s="25">
        <f t="shared" si="14"/>
        <v>41480.763999999996</v>
      </c>
      <c r="G93" s="29"/>
      <c r="H93" s="29">
        <v>21.71</v>
      </c>
      <c r="I93" s="25">
        <f t="shared" si="15"/>
        <v>38917.345999999998</v>
      </c>
      <c r="J93" s="29"/>
      <c r="K93" s="29">
        <v>18.97</v>
      </c>
      <c r="L93" s="25">
        <f t="shared" si="16"/>
        <v>34005.621999999996</v>
      </c>
      <c r="M93" s="29"/>
      <c r="N93" s="29">
        <v>14.92</v>
      </c>
      <c r="O93" s="25">
        <f t="shared" si="17"/>
        <v>26745.591999999997</v>
      </c>
      <c r="P93" s="29"/>
      <c r="Q93" s="29">
        <v>11.36</v>
      </c>
      <c r="R93" s="25">
        <f t="shared" si="18"/>
        <v>20772.668799999999</v>
      </c>
      <c r="S93" s="29"/>
      <c r="T93" s="29">
        <v>16.14</v>
      </c>
      <c r="U93" s="25">
        <f t="shared" si="19"/>
        <v>29513.281200000001</v>
      </c>
      <c r="V93" s="29"/>
      <c r="W93" s="29">
        <v>18.170000000000002</v>
      </c>
      <c r="X93" s="26">
        <f t="shared" si="20"/>
        <v>33225.298600000002</v>
      </c>
      <c r="Y93" s="25"/>
      <c r="Z93" s="28">
        <f t="shared" si="21"/>
        <v>124.41</v>
      </c>
      <c r="AA93" s="25">
        <f t="shared" si="22"/>
        <v>224660.57260000001</v>
      </c>
      <c r="AB93" s="27">
        <f t="shared" si="23"/>
        <v>0.19487781954887218</v>
      </c>
      <c r="AC93" s="27">
        <f t="shared" si="24"/>
        <v>1.6239818295739349E-2</v>
      </c>
      <c r="AD93" s="29">
        <v>136.4</v>
      </c>
      <c r="AE93" s="30">
        <f t="shared" si="25"/>
        <v>-11.990000000000009</v>
      </c>
      <c r="AF93" s="31">
        <v>246964.476</v>
      </c>
      <c r="AG93" s="30">
        <f t="shared" si="26"/>
        <v>-22303.903399999981</v>
      </c>
      <c r="AH93" s="30">
        <f t="shared" si="27"/>
        <v>-34.93719204260649</v>
      </c>
    </row>
    <row r="94" spans="1:34" ht="18" customHeight="1">
      <c r="A94" s="1">
        <v>92</v>
      </c>
      <c r="B94" s="1" t="s">
        <v>113</v>
      </c>
      <c r="C94" s="33">
        <v>735.5</v>
      </c>
      <c r="D94" s="29"/>
      <c r="E94" s="29">
        <v>28.26</v>
      </c>
      <c r="F94" s="25">
        <f t="shared" si="14"/>
        <v>50658.876000000004</v>
      </c>
      <c r="G94" s="29"/>
      <c r="H94" s="29">
        <v>25.69</v>
      </c>
      <c r="I94" s="25">
        <f t="shared" si="15"/>
        <v>46051.894</v>
      </c>
      <c r="J94" s="29"/>
      <c r="K94" s="29">
        <v>21.63</v>
      </c>
      <c r="L94" s="25">
        <f t="shared" si="16"/>
        <v>38773.937999999995</v>
      </c>
      <c r="M94" s="29"/>
      <c r="N94" s="29">
        <v>20.39</v>
      </c>
      <c r="O94" s="25">
        <f t="shared" si="17"/>
        <v>36551.114000000001</v>
      </c>
      <c r="P94" s="29"/>
      <c r="Q94" s="29">
        <v>13.76</v>
      </c>
      <c r="R94" s="25">
        <f t="shared" si="18"/>
        <v>25161.2608</v>
      </c>
      <c r="S94" s="29"/>
      <c r="T94" s="29">
        <v>18.22</v>
      </c>
      <c r="U94" s="25">
        <f t="shared" si="19"/>
        <v>33316.727599999998</v>
      </c>
      <c r="V94" s="29"/>
      <c r="W94" s="29">
        <v>21.68</v>
      </c>
      <c r="X94" s="26">
        <f t="shared" si="20"/>
        <v>39643.614399999999</v>
      </c>
      <c r="Y94" s="25"/>
      <c r="Z94" s="28">
        <f t="shared" si="21"/>
        <v>149.63</v>
      </c>
      <c r="AA94" s="25">
        <f t="shared" si="22"/>
        <v>270157.42479999998</v>
      </c>
      <c r="AB94" s="27">
        <f t="shared" si="23"/>
        <v>0.2034398368456832</v>
      </c>
      <c r="AC94" s="27">
        <f t="shared" si="24"/>
        <v>1.6953319737140267E-2</v>
      </c>
      <c r="AD94" s="29">
        <v>163.22</v>
      </c>
      <c r="AE94" s="30">
        <f t="shared" si="25"/>
        <v>-13.590000000000003</v>
      </c>
      <c r="AF94" s="31">
        <v>295524.49979999999</v>
      </c>
      <c r="AG94" s="30">
        <f t="shared" si="26"/>
        <v>-25367.075000000012</v>
      </c>
      <c r="AH94" s="30">
        <f t="shared" si="27"/>
        <v>-34.489564921821909</v>
      </c>
    </row>
    <row r="95" spans="1:34" ht="18" customHeight="1">
      <c r="A95" s="1">
        <v>93</v>
      </c>
      <c r="B95" s="1" t="s">
        <v>92</v>
      </c>
      <c r="C95" s="33">
        <v>670.4</v>
      </c>
      <c r="D95" s="29"/>
      <c r="E95" s="29">
        <v>26.45</v>
      </c>
      <c r="F95" s="25">
        <f t="shared" si="14"/>
        <v>47414.27</v>
      </c>
      <c r="G95" s="29"/>
      <c r="H95" s="29">
        <v>24.05</v>
      </c>
      <c r="I95" s="25">
        <f t="shared" si="15"/>
        <v>43112.03</v>
      </c>
      <c r="J95" s="29"/>
      <c r="K95" s="29">
        <v>21.03</v>
      </c>
      <c r="L95" s="25">
        <f t="shared" si="16"/>
        <v>37698.377999999997</v>
      </c>
      <c r="M95" s="29"/>
      <c r="N95" s="29">
        <v>17.57</v>
      </c>
      <c r="O95" s="25">
        <f t="shared" si="17"/>
        <v>31495.982</v>
      </c>
      <c r="P95" s="29"/>
      <c r="Q95" s="29">
        <v>15.1</v>
      </c>
      <c r="R95" s="25">
        <f t="shared" si="18"/>
        <v>27611.557999999997</v>
      </c>
      <c r="S95" s="29"/>
      <c r="T95" s="29">
        <v>18.62</v>
      </c>
      <c r="U95" s="25">
        <f t="shared" si="19"/>
        <v>34048.159599999999</v>
      </c>
      <c r="V95" s="29"/>
      <c r="W95" s="29">
        <v>20.82</v>
      </c>
      <c r="X95" s="26">
        <f t="shared" si="20"/>
        <v>38071.035599999996</v>
      </c>
      <c r="Y95" s="25"/>
      <c r="Z95" s="28">
        <f t="shared" si="21"/>
        <v>143.63999999999999</v>
      </c>
      <c r="AA95" s="25">
        <f t="shared" si="22"/>
        <v>259451.41319999995</v>
      </c>
      <c r="AB95" s="27">
        <f t="shared" si="23"/>
        <v>0.21426014319809067</v>
      </c>
      <c r="AC95" s="27">
        <f t="shared" si="24"/>
        <v>1.7855011933174222E-2</v>
      </c>
      <c r="AD95" s="29">
        <v>131.51</v>
      </c>
      <c r="AE95" s="30">
        <f t="shared" si="25"/>
        <v>12.129999999999995</v>
      </c>
      <c r="AF95" s="31">
        <v>238110.69089999999</v>
      </c>
      <c r="AG95" s="30">
        <f t="shared" si="26"/>
        <v>21340.722299999965</v>
      </c>
      <c r="AH95" s="30">
        <f t="shared" si="27"/>
        <v>31.832819659904484</v>
      </c>
    </row>
    <row r="96" spans="1:34" ht="18" customHeight="1">
      <c r="A96" s="1">
        <v>94</v>
      </c>
      <c r="B96" s="1" t="s">
        <v>93</v>
      </c>
      <c r="C96" s="33">
        <v>669.4</v>
      </c>
      <c r="D96" s="29"/>
      <c r="E96" s="29">
        <v>28.84</v>
      </c>
      <c r="F96" s="25">
        <f t="shared" si="14"/>
        <v>51698.583999999995</v>
      </c>
      <c r="G96" s="29"/>
      <c r="H96" s="29">
        <v>26.99</v>
      </c>
      <c r="I96" s="25">
        <f t="shared" si="15"/>
        <v>48382.273999999998</v>
      </c>
      <c r="J96" s="29"/>
      <c r="K96" s="29">
        <v>23.55</v>
      </c>
      <c r="L96" s="25">
        <f t="shared" si="16"/>
        <v>42215.729999999996</v>
      </c>
      <c r="M96" s="29"/>
      <c r="N96" s="29">
        <v>20.02</v>
      </c>
      <c r="O96" s="25">
        <f t="shared" si="17"/>
        <v>35887.851999999999</v>
      </c>
      <c r="P96" s="29"/>
      <c r="Q96" s="29">
        <v>14.27</v>
      </c>
      <c r="R96" s="25">
        <f t="shared" si="18"/>
        <v>26093.836599999999</v>
      </c>
      <c r="S96" s="29"/>
      <c r="T96" s="29">
        <v>19.5</v>
      </c>
      <c r="U96" s="25">
        <f t="shared" si="19"/>
        <v>35657.31</v>
      </c>
      <c r="V96" s="29"/>
      <c r="W96" s="29">
        <v>22.57</v>
      </c>
      <c r="X96" s="26">
        <f t="shared" si="20"/>
        <v>41271.050600000002</v>
      </c>
      <c r="Y96" s="25"/>
      <c r="Z96" s="28">
        <f t="shared" si="21"/>
        <v>155.73999999999998</v>
      </c>
      <c r="AA96" s="25">
        <f t="shared" si="22"/>
        <v>281206.6372</v>
      </c>
      <c r="AB96" s="27">
        <f t="shared" si="23"/>
        <v>0.23265610994920821</v>
      </c>
      <c r="AC96" s="27">
        <f t="shared" si="24"/>
        <v>1.9388009162434019E-2</v>
      </c>
      <c r="AD96" s="29">
        <v>135.27000000000001</v>
      </c>
      <c r="AE96" s="30">
        <f t="shared" si="25"/>
        <v>20.46999999999997</v>
      </c>
      <c r="AF96" s="31">
        <v>244918.50930000001</v>
      </c>
      <c r="AG96" s="30">
        <f t="shared" si="26"/>
        <v>36288.127899999992</v>
      </c>
      <c r="AH96" s="30">
        <f t="shared" si="27"/>
        <v>54.209931132357326</v>
      </c>
    </row>
    <row r="97" spans="1:34" ht="18" customHeight="1">
      <c r="A97" s="1">
        <v>95</v>
      </c>
      <c r="B97" s="1" t="s">
        <v>114</v>
      </c>
      <c r="C97" s="33">
        <v>734.1</v>
      </c>
      <c r="D97" s="29"/>
      <c r="E97" s="29">
        <v>23.92</v>
      </c>
      <c r="F97" s="25">
        <f t="shared" si="14"/>
        <v>42878.991999999998</v>
      </c>
      <c r="G97" s="29"/>
      <c r="H97" s="29">
        <v>21.52</v>
      </c>
      <c r="I97" s="25">
        <f t="shared" si="15"/>
        <v>38576.752</v>
      </c>
      <c r="J97" s="29"/>
      <c r="K97" s="29">
        <v>18.27</v>
      </c>
      <c r="L97" s="25">
        <f t="shared" si="16"/>
        <v>32750.801999999996</v>
      </c>
      <c r="M97" s="29"/>
      <c r="N97" s="29">
        <v>20.3</v>
      </c>
      <c r="O97" s="25">
        <f t="shared" si="17"/>
        <v>36389.78</v>
      </c>
      <c r="P97" s="29"/>
      <c r="Q97" s="29">
        <v>8.81</v>
      </c>
      <c r="R97" s="25">
        <f t="shared" si="18"/>
        <v>16109.7898</v>
      </c>
      <c r="S97" s="29"/>
      <c r="T97" s="29">
        <v>17.239999999999998</v>
      </c>
      <c r="U97" s="25">
        <f t="shared" si="19"/>
        <v>31524.719199999996</v>
      </c>
      <c r="V97" s="29"/>
      <c r="W97" s="29">
        <v>17.239999999999998</v>
      </c>
      <c r="X97" s="26">
        <f t="shared" si="20"/>
        <v>31524.719199999996</v>
      </c>
      <c r="Y97" s="25"/>
      <c r="Z97" s="28">
        <f t="shared" si="21"/>
        <v>127.29999999999998</v>
      </c>
      <c r="AA97" s="25">
        <f t="shared" si="22"/>
        <v>229755.55419999998</v>
      </c>
      <c r="AB97" s="27">
        <f t="shared" si="23"/>
        <v>0.17340961721836259</v>
      </c>
      <c r="AC97" s="27">
        <f t="shared" si="24"/>
        <v>1.4450801434863549E-2</v>
      </c>
      <c r="AD97" s="29">
        <v>115.12</v>
      </c>
      <c r="AE97" s="30">
        <f t="shared" si="25"/>
        <v>12.179999999999978</v>
      </c>
      <c r="AF97" s="31">
        <v>208435.12079999998</v>
      </c>
      <c r="AG97" s="30">
        <f t="shared" si="26"/>
        <v>21320.433400000009</v>
      </c>
      <c r="AH97" s="30">
        <f t="shared" si="27"/>
        <v>29.042955183217558</v>
      </c>
    </row>
    <row r="98" spans="1:34" ht="18" customHeight="1">
      <c r="A98" s="1">
        <v>96</v>
      </c>
      <c r="B98" s="1" t="s">
        <v>94</v>
      </c>
      <c r="C98" s="33">
        <v>714.5</v>
      </c>
      <c r="D98" s="29"/>
      <c r="E98" s="29">
        <v>39.1</v>
      </c>
      <c r="F98" s="25">
        <f t="shared" si="14"/>
        <v>70090.66</v>
      </c>
      <c r="G98" s="29"/>
      <c r="H98" s="29">
        <v>32.21</v>
      </c>
      <c r="I98" s="25">
        <f t="shared" si="15"/>
        <v>57739.646000000001</v>
      </c>
      <c r="J98" s="29"/>
      <c r="K98" s="29">
        <v>27.8</v>
      </c>
      <c r="L98" s="25">
        <f t="shared" si="16"/>
        <v>49834.28</v>
      </c>
      <c r="M98" s="29"/>
      <c r="N98" s="29">
        <v>23.63</v>
      </c>
      <c r="O98" s="25">
        <f t="shared" si="17"/>
        <v>42359.137999999999</v>
      </c>
      <c r="P98" s="29"/>
      <c r="Q98" s="29">
        <v>14.16</v>
      </c>
      <c r="R98" s="25">
        <f t="shared" si="18"/>
        <v>25892.692800000001</v>
      </c>
      <c r="S98" s="29"/>
      <c r="T98" s="29">
        <v>24.35</v>
      </c>
      <c r="U98" s="25">
        <f t="shared" si="19"/>
        <v>44525.923000000003</v>
      </c>
      <c r="V98" s="29"/>
      <c r="W98" s="29">
        <v>27.13</v>
      </c>
      <c r="X98" s="26">
        <f t="shared" si="20"/>
        <v>49609.375399999997</v>
      </c>
      <c r="Y98" s="25"/>
      <c r="Z98" s="28">
        <f t="shared" si="21"/>
        <v>188.38</v>
      </c>
      <c r="AA98" s="25">
        <f t="shared" si="22"/>
        <v>340051.71520000004</v>
      </c>
      <c r="AB98" s="27">
        <f t="shared" si="23"/>
        <v>0.26365290412876136</v>
      </c>
      <c r="AC98" s="27">
        <f t="shared" si="24"/>
        <v>2.1971075344063448E-2</v>
      </c>
      <c r="AD98" s="29">
        <v>177.29</v>
      </c>
      <c r="AE98" s="30">
        <f t="shared" si="25"/>
        <v>11.090000000000003</v>
      </c>
      <c r="AF98" s="31">
        <v>320999.50109999999</v>
      </c>
      <c r="AG98" s="30">
        <f t="shared" si="26"/>
        <v>19052.214100000041</v>
      </c>
      <c r="AH98" s="30">
        <f t="shared" si="27"/>
        <v>26.665100209937076</v>
      </c>
    </row>
    <row r="99" spans="1:34" ht="18" customHeight="1">
      <c r="A99" s="1">
        <v>97</v>
      </c>
      <c r="B99" s="1" t="s">
        <v>95</v>
      </c>
      <c r="C99" s="33">
        <v>649.9</v>
      </c>
      <c r="D99" s="29"/>
      <c r="E99" s="29">
        <v>20.3</v>
      </c>
      <c r="F99" s="25">
        <f t="shared" si="14"/>
        <v>36389.78</v>
      </c>
      <c r="G99" s="29"/>
      <c r="H99" s="29">
        <v>22.21</v>
      </c>
      <c r="I99" s="25">
        <f t="shared" si="15"/>
        <v>39813.646000000001</v>
      </c>
      <c r="J99" s="29"/>
      <c r="K99" s="29">
        <v>19.510000000000002</v>
      </c>
      <c r="L99" s="25">
        <f t="shared" si="16"/>
        <v>34973.626000000004</v>
      </c>
      <c r="M99" s="29"/>
      <c r="N99" s="29">
        <v>15.66</v>
      </c>
      <c r="O99" s="25">
        <f t="shared" si="17"/>
        <v>28072.115999999998</v>
      </c>
      <c r="P99" s="29"/>
      <c r="Q99" s="29">
        <v>13.08</v>
      </c>
      <c r="R99" s="25">
        <f t="shared" si="18"/>
        <v>23917.826399999998</v>
      </c>
      <c r="S99" s="29"/>
      <c r="T99" s="29">
        <v>16.96</v>
      </c>
      <c r="U99" s="25">
        <f t="shared" si="19"/>
        <v>31012.716800000002</v>
      </c>
      <c r="V99" s="29"/>
      <c r="W99" s="29">
        <v>18.97</v>
      </c>
      <c r="X99" s="26">
        <f t="shared" si="20"/>
        <v>34688.162599999996</v>
      </c>
      <c r="Y99" s="25"/>
      <c r="Z99" s="28">
        <f t="shared" si="21"/>
        <v>126.69</v>
      </c>
      <c r="AA99" s="25">
        <f t="shared" si="22"/>
        <v>228867.8738</v>
      </c>
      <c r="AB99" s="27">
        <f t="shared" si="23"/>
        <v>0.19493768272041853</v>
      </c>
      <c r="AC99" s="27">
        <f t="shared" si="24"/>
        <v>1.624480689336821E-2</v>
      </c>
      <c r="AD99" s="29">
        <v>117.21</v>
      </c>
      <c r="AE99" s="30">
        <f t="shared" si="25"/>
        <v>9.480000000000004</v>
      </c>
      <c r="AF99" s="31">
        <v>212219.25389999998</v>
      </c>
      <c r="AG99" s="30">
        <f t="shared" si="26"/>
        <v>16648.61990000002</v>
      </c>
      <c r="AH99" s="30">
        <f t="shared" si="27"/>
        <v>25.617202492691213</v>
      </c>
    </row>
    <row r="100" spans="1:34" ht="18" customHeight="1">
      <c r="A100" s="1">
        <v>99</v>
      </c>
      <c r="B100" s="1" t="s">
        <v>96</v>
      </c>
      <c r="C100" s="33">
        <v>352.9</v>
      </c>
      <c r="D100" s="29"/>
      <c r="E100" s="29">
        <v>17.21</v>
      </c>
      <c r="F100" s="25">
        <f t="shared" si="14"/>
        <v>30850.646000000001</v>
      </c>
      <c r="G100" s="29"/>
      <c r="H100" s="29">
        <v>15.7</v>
      </c>
      <c r="I100" s="25">
        <f t="shared" si="15"/>
        <v>28143.819999999996</v>
      </c>
      <c r="J100" s="29"/>
      <c r="K100" s="29">
        <v>13.64</v>
      </c>
      <c r="L100" s="25">
        <f t="shared" si="16"/>
        <v>24451.063999999998</v>
      </c>
      <c r="M100" s="29"/>
      <c r="N100" s="29">
        <v>11.26</v>
      </c>
      <c r="O100" s="25">
        <f t="shared" si="17"/>
        <v>20184.675999999999</v>
      </c>
      <c r="P100" s="29"/>
      <c r="Q100" s="29">
        <v>7.75</v>
      </c>
      <c r="R100" s="25">
        <f t="shared" si="18"/>
        <v>14171.494999999999</v>
      </c>
      <c r="S100" s="29"/>
      <c r="T100" s="29">
        <v>11.93</v>
      </c>
      <c r="U100" s="25">
        <f t="shared" si="19"/>
        <v>21814.9594</v>
      </c>
      <c r="V100" s="29"/>
      <c r="W100" s="29">
        <v>13.22</v>
      </c>
      <c r="X100" s="26">
        <f t="shared" si="20"/>
        <v>24173.827600000001</v>
      </c>
      <c r="Y100" s="25"/>
      <c r="Z100" s="28">
        <f t="shared" si="21"/>
        <v>90.710000000000008</v>
      </c>
      <c r="AA100" s="25">
        <f t="shared" si="22"/>
        <v>163790.48799999998</v>
      </c>
      <c r="AB100" s="27">
        <f t="shared" si="23"/>
        <v>0.25704165485973368</v>
      </c>
      <c r="AC100" s="27">
        <f t="shared" si="24"/>
        <v>2.1420137904977807E-2</v>
      </c>
      <c r="AD100" s="29">
        <v>88.56</v>
      </c>
      <c r="AE100" s="30">
        <f t="shared" si="25"/>
        <v>2.1500000000000057</v>
      </c>
      <c r="AF100" s="31">
        <v>160345.8504</v>
      </c>
      <c r="AG100" s="30">
        <f t="shared" si="26"/>
        <v>3444.6375999999873</v>
      </c>
      <c r="AH100" s="30">
        <f t="shared" si="27"/>
        <v>9.7609453102861643</v>
      </c>
    </row>
    <row r="101" spans="1:34" ht="18" customHeight="1">
      <c r="A101" s="1">
        <v>100</v>
      </c>
      <c r="B101" s="1" t="s">
        <v>97</v>
      </c>
      <c r="C101" s="33">
        <v>973.7</v>
      </c>
      <c r="D101" s="29"/>
      <c r="E101" s="29">
        <v>47.01</v>
      </c>
      <c r="F101" s="25">
        <f t="shared" si="14"/>
        <v>84270.125999999989</v>
      </c>
      <c r="G101" s="29"/>
      <c r="H101" s="29">
        <v>42.22</v>
      </c>
      <c r="I101" s="25">
        <f t="shared" si="15"/>
        <v>75683.572</v>
      </c>
      <c r="J101" s="29"/>
      <c r="K101" s="29">
        <v>36.270000000000003</v>
      </c>
      <c r="L101" s="25">
        <f t="shared" si="16"/>
        <v>65017.601999999999</v>
      </c>
      <c r="M101" s="29"/>
      <c r="N101" s="29">
        <v>28.61</v>
      </c>
      <c r="O101" s="25">
        <f t="shared" si="17"/>
        <v>51286.285999999993</v>
      </c>
      <c r="P101" s="29"/>
      <c r="Q101" s="29">
        <v>27.33</v>
      </c>
      <c r="R101" s="25">
        <f t="shared" si="18"/>
        <v>49975.091399999998</v>
      </c>
      <c r="S101" s="29"/>
      <c r="T101" s="29">
        <v>34.06</v>
      </c>
      <c r="U101" s="25">
        <f t="shared" si="19"/>
        <v>62281.434800000003</v>
      </c>
      <c r="V101" s="29"/>
      <c r="W101" s="29">
        <v>36.42</v>
      </c>
      <c r="X101" s="26">
        <f t="shared" si="20"/>
        <v>66596.883600000001</v>
      </c>
      <c r="Y101" s="25"/>
      <c r="Z101" s="28">
        <f t="shared" si="21"/>
        <v>251.92000000000002</v>
      </c>
      <c r="AA101" s="25">
        <f t="shared" si="22"/>
        <v>455110.99579999998</v>
      </c>
      <c r="AB101" s="27">
        <f t="shared" si="23"/>
        <v>0.2587244531169765</v>
      </c>
      <c r="AC101" s="27">
        <f t="shared" si="24"/>
        <v>2.1560371093081374E-2</v>
      </c>
      <c r="AD101" s="29">
        <v>237.72</v>
      </c>
      <c r="AE101" s="30">
        <f t="shared" si="25"/>
        <v>14.200000000000017</v>
      </c>
      <c r="AF101" s="31">
        <v>430413.45479999995</v>
      </c>
      <c r="AG101" s="30">
        <f t="shared" si="26"/>
        <v>24697.541000000027</v>
      </c>
      <c r="AH101" s="30">
        <f t="shared" si="27"/>
        <v>25.364630789771002</v>
      </c>
    </row>
    <row r="102" spans="1:34" ht="18" customHeight="1">
      <c r="A102" s="1">
        <v>101</v>
      </c>
      <c r="B102" s="1" t="s">
        <v>98</v>
      </c>
      <c r="C102" s="33">
        <v>2130</v>
      </c>
      <c r="D102" s="29"/>
      <c r="E102" s="29">
        <v>73.52</v>
      </c>
      <c r="F102" s="25">
        <f t="shared" si="14"/>
        <v>131791.95199999999</v>
      </c>
      <c r="G102" s="29"/>
      <c r="H102" s="29">
        <v>71.87</v>
      </c>
      <c r="I102" s="25">
        <f t="shared" si="15"/>
        <v>128834.162</v>
      </c>
      <c r="J102" s="29"/>
      <c r="K102" s="29">
        <v>66.069999999999993</v>
      </c>
      <c r="L102" s="25">
        <f t="shared" si="16"/>
        <v>118437.08199999998</v>
      </c>
      <c r="M102" s="29"/>
      <c r="N102" s="29">
        <v>54.98</v>
      </c>
      <c r="O102" s="25">
        <f t="shared" si="17"/>
        <v>98557.147999999986</v>
      </c>
      <c r="P102" s="29"/>
      <c r="Q102" s="29">
        <v>37.14</v>
      </c>
      <c r="R102" s="25">
        <f t="shared" si="18"/>
        <v>67913.461200000005</v>
      </c>
      <c r="S102" s="29"/>
      <c r="T102" s="29">
        <v>47.99</v>
      </c>
      <c r="U102" s="25">
        <f t="shared" si="19"/>
        <v>87753.554199999999</v>
      </c>
      <c r="V102" s="29"/>
      <c r="W102" s="29">
        <v>60.85</v>
      </c>
      <c r="X102" s="26">
        <f t="shared" si="20"/>
        <v>111269.09299999999</v>
      </c>
      <c r="Y102" s="25"/>
      <c r="Z102" s="28">
        <f t="shared" si="21"/>
        <v>412.42</v>
      </c>
      <c r="AA102" s="25">
        <f t="shared" si="22"/>
        <v>744556.45239999995</v>
      </c>
      <c r="AB102" s="27">
        <f t="shared" si="23"/>
        <v>0.19362441314553991</v>
      </c>
      <c r="AC102" s="27">
        <f t="shared" si="24"/>
        <v>1.6135367762128327E-2</v>
      </c>
      <c r="AD102" s="29">
        <v>341.19</v>
      </c>
      <c r="AE102" s="30">
        <f t="shared" si="25"/>
        <v>71.230000000000018</v>
      </c>
      <c r="AF102" s="31">
        <v>617755.20209999999</v>
      </c>
      <c r="AG102" s="30">
        <f t="shared" si="26"/>
        <v>126801.25029999996</v>
      </c>
      <c r="AH102" s="30">
        <f t="shared" si="27"/>
        <v>59.531103427230029</v>
      </c>
    </row>
    <row r="103" spans="1:34" ht="18" customHeight="1">
      <c r="A103" s="1">
        <v>102</v>
      </c>
      <c r="B103" s="1" t="s">
        <v>99</v>
      </c>
      <c r="C103" s="30">
        <v>985</v>
      </c>
      <c r="D103" s="31"/>
      <c r="E103" s="31">
        <v>50.25</v>
      </c>
      <c r="F103" s="25">
        <f t="shared" si="14"/>
        <v>90078.15</v>
      </c>
      <c r="G103" s="31"/>
      <c r="H103" s="31">
        <v>45.47</v>
      </c>
      <c r="I103" s="25">
        <f t="shared" si="15"/>
        <v>81509.521999999997</v>
      </c>
      <c r="J103" s="31"/>
      <c r="K103" s="31">
        <v>38.94</v>
      </c>
      <c r="L103" s="25">
        <f t="shared" si="16"/>
        <v>69803.843999999997</v>
      </c>
      <c r="M103" s="31"/>
      <c r="N103" s="31">
        <v>31.97</v>
      </c>
      <c r="O103" s="25">
        <f t="shared" si="17"/>
        <v>57309.421999999999</v>
      </c>
      <c r="P103" s="31"/>
      <c r="Q103" s="31">
        <v>26.49</v>
      </c>
      <c r="R103" s="25">
        <f t="shared" si="18"/>
        <v>48439.084199999998</v>
      </c>
      <c r="S103" s="31"/>
      <c r="T103" s="31">
        <v>35.1</v>
      </c>
      <c r="U103" s="25">
        <f t="shared" si="19"/>
        <v>64183.158000000003</v>
      </c>
      <c r="V103" s="31"/>
      <c r="W103" s="31">
        <v>38.049999999999997</v>
      </c>
      <c r="X103" s="26">
        <f t="shared" si="20"/>
        <v>69577.468999999997</v>
      </c>
      <c r="Y103" s="25"/>
      <c r="Z103" s="28">
        <f t="shared" si="21"/>
        <v>266.27</v>
      </c>
      <c r="AA103" s="25">
        <f t="shared" si="22"/>
        <v>480900.64919999999</v>
      </c>
      <c r="AB103" s="27">
        <f t="shared" si="23"/>
        <v>0.27032487309644671</v>
      </c>
      <c r="AC103" s="27">
        <f t="shared" si="24"/>
        <v>2.2527072758037225E-2</v>
      </c>
      <c r="AD103" s="29">
        <v>246.38</v>
      </c>
      <c r="AE103" s="30">
        <f t="shared" si="25"/>
        <v>19.889999999999986</v>
      </c>
      <c r="AF103" s="31">
        <v>446093.1642</v>
      </c>
      <c r="AG103" s="30">
        <f t="shared" si="26"/>
        <v>34807.484999999986</v>
      </c>
      <c r="AH103" s="30">
        <f t="shared" si="27"/>
        <v>35.33754822335024</v>
      </c>
    </row>
    <row r="104" spans="1:34" ht="18" customHeight="1">
      <c r="A104" s="1">
        <v>103</v>
      </c>
      <c r="B104" s="1" t="s">
        <v>100</v>
      </c>
      <c r="C104" s="30">
        <v>973.1</v>
      </c>
      <c r="D104" s="31"/>
      <c r="E104" s="31">
        <v>35.340000000000003</v>
      </c>
      <c r="F104" s="25">
        <f t="shared" si="14"/>
        <v>63350.484000000004</v>
      </c>
      <c r="G104" s="31"/>
      <c r="H104" s="31">
        <v>31.51</v>
      </c>
      <c r="I104" s="25">
        <f t="shared" si="15"/>
        <v>56484.826000000001</v>
      </c>
      <c r="J104" s="31"/>
      <c r="K104" s="31">
        <v>26.78</v>
      </c>
      <c r="L104" s="25">
        <f t="shared" si="16"/>
        <v>48005.828000000001</v>
      </c>
      <c r="M104" s="31"/>
      <c r="N104" s="31">
        <v>21.86</v>
      </c>
      <c r="O104" s="25">
        <f t="shared" si="17"/>
        <v>39186.235999999997</v>
      </c>
      <c r="P104" s="31"/>
      <c r="Q104" s="31">
        <v>18.82</v>
      </c>
      <c r="R104" s="25">
        <f t="shared" si="18"/>
        <v>34413.875599999999</v>
      </c>
      <c r="S104" s="31"/>
      <c r="T104" s="31">
        <v>24.62</v>
      </c>
      <c r="U104" s="25">
        <f t="shared" si="19"/>
        <v>45019.639600000002</v>
      </c>
      <c r="V104" s="31"/>
      <c r="W104" s="31">
        <v>28.25</v>
      </c>
      <c r="X104" s="26">
        <f t="shared" si="20"/>
        <v>51657.384999999995</v>
      </c>
      <c r="Y104" s="25"/>
      <c r="Z104" s="28">
        <f t="shared" si="21"/>
        <v>187.18</v>
      </c>
      <c r="AA104" s="25">
        <f t="shared" si="22"/>
        <v>338118.27420000004</v>
      </c>
      <c r="AB104" s="27">
        <f t="shared" si="23"/>
        <v>0.19235433151782963</v>
      </c>
      <c r="AC104" s="27">
        <f t="shared" si="24"/>
        <v>1.6029527626485802E-2</v>
      </c>
      <c r="AD104" s="29">
        <v>177.09</v>
      </c>
      <c r="AE104" s="30">
        <f t="shared" si="25"/>
        <v>10.090000000000003</v>
      </c>
      <c r="AF104" s="31">
        <v>320637.38309999998</v>
      </c>
      <c r="AG104" s="30">
        <f t="shared" si="26"/>
        <v>17480.891100000066</v>
      </c>
      <c r="AH104" s="30">
        <f t="shared" si="27"/>
        <v>17.964126091871407</v>
      </c>
    </row>
    <row r="105" spans="1:34" ht="18" customHeight="1">
      <c r="A105" s="1">
        <v>104</v>
      </c>
      <c r="B105" s="1" t="s">
        <v>101</v>
      </c>
      <c r="C105" s="30">
        <v>1024.8</v>
      </c>
      <c r="D105" s="31"/>
      <c r="E105" s="31">
        <v>44.75</v>
      </c>
      <c r="F105" s="25">
        <f t="shared" si="14"/>
        <v>80218.849999999991</v>
      </c>
      <c r="G105" s="31"/>
      <c r="H105" s="31">
        <v>41.15</v>
      </c>
      <c r="I105" s="25">
        <f t="shared" si="15"/>
        <v>73765.489999999991</v>
      </c>
      <c r="J105" s="31"/>
      <c r="K105" s="31">
        <v>35.76</v>
      </c>
      <c r="L105" s="25">
        <f t="shared" si="16"/>
        <v>64103.375999999997</v>
      </c>
      <c r="M105" s="31"/>
      <c r="N105" s="31">
        <v>30.11</v>
      </c>
      <c r="O105" s="25">
        <f t="shared" si="17"/>
        <v>53975.185999999994</v>
      </c>
      <c r="P105" s="31"/>
      <c r="Q105" s="31">
        <v>17.39</v>
      </c>
      <c r="R105" s="25">
        <f t="shared" si="18"/>
        <v>31799.0062</v>
      </c>
      <c r="S105" s="31"/>
      <c r="T105" s="31">
        <v>32.1</v>
      </c>
      <c r="U105" s="25">
        <f t="shared" si="19"/>
        <v>58697.417999999998</v>
      </c>
      <c r="V105" s="31"/>
      <c r="W105" s="31">
        <v>34.74</v>
      </c>
      <c r="X105" s="26">
        <f t="shared" si="20"/>
        <v>63524.869200000001</v>
      </c>
      <c r="Y105" s="25"/>
      <c r="Z105" s="28">
        <f t="shared" si="21"/>
        <v>235.99999999999997</v>
      </c>
      <c r="AA105" s="25">
        <f t="shared" si="22"/>
        <v>426084.19539999997</v>
      </c>
      <c r="AB105" s="27">
        <f t="shared" si="23"/>
        <v>0.23028883684621387</v>
      </c>
      <c r="AC105" s="27">
        <f t="shared" si="24"/>
        <v>1.9190736403851157E-2</v>
      </c>
      <c r="AD105" s="29">
        <v>222.46</v>
      </c>
      <c r="AE105" s="30">
        <f t="shared" si="25"/>
        <v>13.539999999999964</v>
      </c>
      <c r="AF105" s="31">
        <v>402783.85139999999</v>
      </c>
      <c r="AG105" s="30">
        <f t="shared" si="26"/>
        <v>23300.343999999983</v>
      </c>
      <c r="AH105" s="30">
        <f t="shared" si="27"/>
        <v>22.736479313036675</v>
      </c>
    </row>
    <row r="106" spans="1:34" ht="18" customHeight="1">
      <c r="A106" s="1">
        <v>105</v>
      </c>
      <c r="B106" s="5" t="s">
        <v>102</v>
      </c>
      <c r="C106" s="30">
        <v>848.9</v>
      </c>
      <c r="D106" s="31"/>
      <c r="E106" s="31">
        <v>37.380000000000003</v>
      </c>
      <c r="F106" s="25">
        <f t="shared" si="14"/>
        <v>67007.388000000006</v>
      </c>
      <c r="G106" s="31"/>
      <c r="H106" s="31">
        <v>34.200000000000003</v>
      </c>
      <c r="I106" s="25">
        <f t="shared" si="15"/>
        <v>61306.920000000006</v>
      </c>
      <c r="J106" s="31"/>
      <c r="K106" s="31">
        <v>32.08</v>
      </c>
      <c r="L106" s="25">
        <f t="shared" si="16"/>
        <v>57506.607999999993</v>
      </c>
      <c r="M106" s="31"/>
      <c r="N106" s="31">
        <v>25.51</v>
      </c>
      <c r="O106" s="25">
        <f t="shared" si="17"/>
        <v>45729.226000000002</v>
      </c>
      <c r="P106" s="31"/>
      <c r="Q106" s="31">
        <v>19.920000000000002</v>
      </c>
      <c r="R106" s="25">
        <f t="shared" si="18"/>
        <v>36425.313600000001</v>
      </c>
      <c r="S106" s="31"/>
      <c r="T106" s="31">
        <v>25.2</v>
      </c>
      <c r="U106" s="25">
        <f t="shared" si="19"/>
        <v>46080.216</v>
      </c>
      <c r="V106" s="31"/>
      <c r="W106" s="31">
        <v>28.36</v>
      </c>
      <c r="X106" s="26">
        <f t="shared" si="20"/>
        <v>51858.5288</v>
      </c>
      <c r="Y106" s="25"/>
      <c r="Z106" s="28">
        <f t="shared" si="21"/>
        <v>202.65000000000003</v>
      </c>
      <c r="AA106" s="25">
        <f t="shared" si="22"/>
        <v>365914.20040000009</v>
      </c>
      <c r="AB106" s="27">
        <f t="shared" si="23"/>
        <v>0.23872069737307108</v>
      </c>
      <c r="AC106" s="27">
        <f t="shared" si="24"/>
        <v>1.9893391447755922E-2</v>
      </c>
      <c r="AD106" s="29">
        <v>180.8</v>
      </c>
      <c r="AE106" s="30">
        <f t="shared" si="25"/>
        <v>21.850000000000023</v>
      </c>
      <c r="AF106" s="31">
        <v>327354.67200000002</v>
      </c>
      <c r="AG106" s="30">
        <f t="shared" si="26"/>
        <v>38559.528400000068</v>
      </c>
      <c r="AH106" s="30">
        <f t="shared" si="27"/>
        <v>45.422933678878628</v>
      </c>
    </row>
    <row r="107" spans="1:34" ht="18" customHeight="1">
      <c r="A107" s="1">
        <v>106</v>
      </c>
      <c r="B107" s="5" t="s">
        <v>105</v>
      </c>
      <c r="C107" s="30">
        <v>733.2</v>
      </c>
      <c r="D107" s="31"/>
      <c r="E107" s="31">
        <v>30.28</v>
      </c>
      <c r="F107" s="25">
        <f t="shared" si="14"/>
        <v>54279.928</v>
      </c>
      <c r="G107" s="31"/>
      <c r="H107" s="31">
        <v>28.67</v>
      </c>
      <c r="I107" s="25">
        <f t="shared" si="15"/>
        <v>51393.841999999997</v>
      </c>
      <c r="J107" s="31"/>
      <c r="K107" s="31">
        <v>27.73</v>
      </c>
      <c r="L107" s="25">
        <f t="shared" si="16"/>
        <v>49708.797999999995</v>
      </c>
      <c r="M107" s="31"/>
      <c r="N107" s="31">
        <v>22.77</v>
      </c>
      <c r="O107" s="25">
        <f t="shared" si="17"/>
        <v>40817.502</v>
      </c>
      <c r="P107" s="31"/>
      <c r="Q107" s="31">
        <v>17.5</v>
      </c>
      <c r="R107" s="25">
        <f t="shared" si="18"/>
        <v>32000.149999999998</v>
      </c>
      <c r="S107" s="31"/>
      <c r="T107" s="31">
        <v>22.33</v>
      </c>
      <c r="U107" s="25">
        <f t="shared" si="19"/>
        <v>40832.191399999996</v>
      </c>
      <c r="V107" s="31"/>
      <c r="W107" s="31">
        <v>24.64</v>
      </c>
      <c r="X107" s="26">
        <f t="shared" si="20"/>
        <v>45056.211199999998</v>
      </c>
      <c r="Y107" s="25"/>
      <c r="Z107" s="28">
        <f t="shared" si="21"/>
        <v>173.92000000000002</v>
      </c>
      <c r="AA107" s="25">
        <f t="shared" si="22"/>
        <v>314088.6226</v>
      </c>
      <c r="AB107" s="27">
        <f t="shared" si="23"/>
        <v>0.23720676486633935</v>
      </c>
      <c r="AC107" s="27">
        <f t="shared" si="24"/>
        <v>1.9767230405528278E-2</v>
      </c>
      <c r="AD107" s="29">
        <v>149.38999999999999</v>
      </c>
      <c r="AE107" s="30">
        <f t="shared" si="25"/>
        <v>24.53000000000003</v>
      </c>
      <c r="AF107" s="31">
        <v>270484.04009999998</v>
      </c>
      <c r="AG107" s="30">
        <f t="shared" si="26"/>
        <v>43604.582500000019</v>
      </c>
      <c r="AH107" s="30">
        <f t="shared" si="27"/>
        <v>59.471607337697783</v>
      </c>
    </row>
    <row r="108" spans="1:34" ht="16.5">
      <c r="A108" s="1"/>
      <c r="B108" s="11" t="s">
        <v>106</v>
      </c>
      <c r="C108" s="33">
        <f>SUM(C6:C107)</f>
        <v>135689.75999999992</v>
      </c>
      <c r="D108" s="29">
        <f>SUM(D65:D107)</f>
        <v>0</v>
      </c>
      <c r="E108" s="37">
        <f>SUM(E6:E107)</f>
        <v>4487.2100000000009</v>
      </c>
      <c r="F108" s="33">
        <f>SUM(F6:F107)</f>
        <v>8043772.6459999997</v>
      </c>
      <c r="G108" s="29">
        <f>SUM(G86:G107)</f>
        <v>0</v>
      </c>
      <c r="H108" s="29">
        <f>SUM(H6:H107)</f>
        <v>4157.7400000000007</v>
      </c>
      <c r="I108" s="33">
        <f>SUM(I6:I107)</f>
        <v>7453164.7239999995</v>
      </c>
      <c r="J108" s="29">
        <f>SUM(J86:J107)</f>
        <v>0</v>
      </c>
      <c r="K108" s="29">
        <f>SUM(K6:K107)</f>
        <v>3764.0800000000027</v>
      </c>
      <c r="L108" s="25">
        <f>SUM(L6:L107)</f>
        <v>6747489.808000003</v>
      </c>
      <c r="M108" s="29">
        <f>SUM(M86:M107)</f>
        <v>0</v>
      </c>
      <c r="N108" s="29">
        <f t="shared" ref="N108:X108" si="28">SUM(N6:N107)</f>
        <v>3134.74</v>
      </c>
      <c r="O108" s="25">
        <f t="shared" si="28"/>
        <v>5619334.9240000006</v>
      </c>
      <c r="P108" s="29">
        <f t="shared" si="28"/>
        <v>0</v>
      </c>
      <c r="Q108" s="33">
        <f t="shared" si="28"/>
        <v>1977.4299999999994</v>
      </c>
      <c r="R108" s="25">
        <f t="shared" si="28"/>
        <v>3615888.9493999989</v>
      </c>
      <c r="S108" s="29">
        <f t="shared" si="28"/>
        <v>0</v>
      </c>
      <c r="T108" s="38">
        <f t="shared" si="28"/>
        <v>3168.2199999999984</v>
      </c>
      <c r="U108" s="25">
        <f t="shared" si="28"/>
        <v>5793343.7275999999</v>
      </c>
      <c r="V108" s="31">
        <f t="shared" si="28"/>
        <v>0</v>
      </c>
      <c r="W108" s="31">
        <f t="shared" si="28"/>
        <v>3422.7900000000009</v>
      </c>
      <c r="X108" s="26">
        <f t="shared" si="28"/>
        <v>6258845.3382000001</v>
      </c>
      <c r="Y108" s="30">
        <f>D108+G108+J108+M108+P108+S108+V108</f>
        <v>0</v>
      </c>
      <c r="Z108" s="28">
        <f t="shared" si="21"/>
        <v>24112.21</v>
      </c>
      <c r="AA108" s="28">
        <f>SUM(AA6:AA107)</f>
        <v>43531840.11720001</v>
      </c>
      <c r="AB108" s="27">
        <f t="shared" si="23"/>
        <v>0.17770102917125075</v>
      </c>
      <c r="AC108" s="27">
        <f t="shared" si="24"/>
        <v>1.4808419097604228E-2</v>
      </c>
      <c r="AD108" s="29">
        <f>SUM(AD6:AD107)</f>
        <v>21854.429999999993</v>
      </c>
      <c r="AE108" s="30">
        <f t="shared" si="25"/>
        <v>2257.7800000000061</v>
      </c>
      <c r="AF108" s="29">
        <f>SUM(AF6:AF107)</f>
        <v>39569412.413700014</v>
      </c>
      <c r="AG108" s="33">
        <f t="shared" si="26"/>
        <v>3962427.7034999952</v>
      </c>
      <c r="AH108" s="31"/>
    </row>
    <row r="109" spans="1:34">
      <c r="R109" s="17"/>
    </row>
    <row r="110" spans="1:34">
      <c r="B110" s="3" t="s">
        <v>139</v>
      </c>
      <c r="N110" s="3" t="s">
        <v>140</v>
      </c>
    </row>
  </sheetData>
  <mergeCells count="43">
    <mergeCell ref="K4:K5"/>
    <mergeCell ref="L4:L5"/>
    <mergeCell ref="N4:N5"/>
    <mergeCell ref="G4:G5"/>
    <mergeCell ref="H4:H5"/>
    <mergeCell ref="A1:AB1"/>
    <mergeCell ref="P4:P5"/>
    <mergeCell ref="Q4:Q5"/>
    <mergeCell ref="S4:S5"/>
    <mergeCell ref="T4:T5"/>
    <mergeCell ref="B2:B5"/>
    <mergeCell ref="W4:W5"/>
    <mergeCell ref="M3:O3"/>
    <mergeCell ref="J3:L3"/>
    <mergeCell ref="C2:C5"/>
    <mergeCell ref="P3:R3"/>
    <mergeCell ref="A2:A5"/>
    <mergeCell ref="Z2:Z5"/>
    <mergeCell ref="I4:I5"/>
    <mergeCell ref="D3:F3"/>
    <mergeCell ref="D4:D5"/>
    <mergeCell ref="V3:X3"/>
    <mergeCell ref="AA2:AA5"/>
    <mergeCell ref="AB2:AB5"/>
    <mergeCell ref="Y2:Y5"/>
    <mergeCell ref="D2:X2"/>
    <mergeCell ref="R4:R5"/>
    <mergeCell ref="U4:U5"/>
    <mergeCell ref="X4:X5"/>
    <mergeCell ref="S3:U3"/>
    <mergeCell ref="J4:J5"/>
    <mergeCell ref="M4:M5"/>
    <mergeCell ref="O4:O5"/>
    <mergeCell ref="F4:F5"/>
    <mergeCell ref="E4:E5"/>
    <mergeCell ref="G3:I3"/>
    <mergeCell ref="V4:V5"/>
    <mergeCell ref="AC2:AC5"/>
    <mergeCell ref="AD2:AD5"/>
    <mergeCell ref="AE2:AE5"/>
    <mergeCell ref="AF2:AF5"/>
    <mergeCell ref="AH2:AH5"/>
    <mergeCell ref="AG2:AG5"/>
  </mergeCells>
  <phoneticPr fontId="0" type="noConversion"/>
  <pageMargins left="0.19685039370078741" right="0.19685039370078741" top="0.19685039370078741" bottom="0.19685039370078741" header="0" footer="0"/>
  <pageSetup paperSize="9" scale="57" fitToHeight="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14"/>
  <sheetViews>
    <sheetView view="pageBreakPreview" topLeftCell="F1" zoomScale="60" workbookViewId="0">
      <selection activeCell="J121" sqref="J121"/>
    </sheetView>
  </sheetViews>
  <sheetFormatPr defaultRowHeight="14.25"/>
  <cols>
    <col min="1" max="1" width="5.28515625" style="3" customWidth="1"/>
    <col min="2" max="2" width="21" style="3" customWidth="1"/>
    <col min="3" max="3" width="13.42578125" style="3" customWidth="1"/>
    <col min="4" max="4" width="8.7109375" style="3" customWidth="1"/>
    <col min="5" max="5" width="10.5703125" style="3" customWidth="1"/>
    <col min="6" max="6" width="13.28515625" style="3" customWidth="1"/>
    <col min="7" max="7" width="8.85546875" style="3" customWidth="1"/>
    <col min="8" max="8" width="9.85546875" style="3" customWidth="1"/>
    <col min="9" max="9" width="13" style="3" customWidth="1"/>
    <col min="10" max="10" width="9.7109375" style="3" customWidth="1"/>
    <col min="11" max="11" width="10.140625" style="3" customWidth="1"/>
    <col min="12" max="12" width="12.85546875" style="3" customWidth="1"/>
    <col min="13" max="13" width="11.7109375" style="3" customWidth="1"/>
    <col min="14" max="14" width="11.85546875" style="3" customWidth="1"/>
    <col min="15" max="15" width="12.85546875" style="3" customWidth="1"/>
    <col min="16" max="16" width="8" style="3" customWidth="1"/>
    <col min="17" max="17" width="10.28515625" style="3" customWidth="1"/>
    <col min="18" max="18" width="13.85546875" style="3" customWidth="1"/>
    <col min="19" max="19" width="8.7109375" style="3" customWidth="1"/>
    <col min="20" max="20" width="10" style="3" customWidth="1"/>
    <col min="21" max="21" width="13.7109375" style="3" customWidth="1"/>
    <col min="22" max="22" width="7.85546875" style="3" customWidth="1"/>
    <col min="23" max="23" width="9.140625" style="3" customWidth="1"/>
    <col min="24" max="25" width="12.42578125" style="3" customWidth="1"/>
    <col min="26" max="26" width="11.85546875" style="3" customWidth="1"/>
    <col min="27" max="27" width="14.5703125" style="3" customWidth="1"/>
    <col min="28" max="28" width="13.85546875" style="3" customWidth="1"/>
    <col min="29" max="29" width="16.42578125" style="3" customWidth="1"/>
    <col min="30" max="30" width="10" style="3" customWidth="1"/>
    <col min="31" max="31" width="15" style="3" customWidth="1"/>
    <col min="32" max="32" width="12.140625" style="3" customWidth="1"/>
    <col min="33" max="16384" width="9.140625" style="3"/>
  </cols>
  <sheetData>
    <row r="1" spans="1:32" s="16" customFormat="1" ht="42" customHeight="1">
      <c r="A1" s="52" t="s">
        <v>127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32" s="16" customFormat="1" ht="26.25" customHeight="1">
      <c r="A2" s="49" t="s">
        <v>0</v>
      </c>
      <c r="B2" s="49" t="s">
        <v>1</v>
      </c>
      <c r="C2" s="53" t="s">
        <v>12</v>
      </c>
      <c r="D2" s="43" t="s">
        <v>128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50" t="s">
        <v>11</v>
      </c>
      <c r="Z2" s="54" t="s">
        <v>119</v>
      </c>
      <c r="AA2" s="49" t="s">
        <v>118</v>
      </c>
      <c r="AB2" s="49" t="s">
        <v>122</v>
      </c>
      <c r="AC2" s="49" t="s">
        <v>123</v>
      </c>
      <c r="AD2" s="50" t="s">
        <v>124</v>
      </c>
      <c r="AE2" s="50" t="s">
        <v>125</v>
      </c>
      <c r="AF2" s="50" t="s">
        <v>126</v>
      </c>
    </row>
    <row r="3" spans="1:32" s="16" customFormat="1" ht="23.25" customHeight="1">
      <c r="A3" s="51"/>
      <c r="B3" s="51"/>
      <c r="C3" s="53"/>
      <c r="D3" s="43" t="s">
        <v>2</v>
      </c>
      <c r="E3" s="43"/>
      <c r="F3" s="43"/>
      <c r="G3" s="43" t="s">
        <v>3</v>
      </c>
      <c r="H3" s="43"/>
      <c r="I3" s="43"/>
      <c r="J3" s="43" t="s">
        <v>4</v>
      </c>
      <c r="K3" s="43"/>
      <c r="L3" s="43"/>
      <c r="M3" s="43" t="s">
        <v>5</v>
      </c>
      <c r="N3" s="43"/>
      <c r="O3" s="43"/>
      <c r="P3" s="43" t="s">
        <v>6</v>
      </c>
      <c r="Q3" s="43"/>
      <c r="R3" s="43"/>
      <c r="S3" s="43" t="s">
        <v>7</v>
      </c>
      <c r="T3" s="43"/>
      <c r="U3" s="43"/>
      <c r="V3" s="43" t="s">
        <v>8</v>
      </c>
      <c r="W3" s="43"/>
      <c r="X3" s="43"/>
      <c r="Y3" s="50"/>
      <c r="Z3" s="55"/>
      <c r="AA3" s="51"/>
      <c r="AB3" s="51"/>
      <c r="AC3" s="51"/>
      <c r="AD3" s="50"/>
      <c r="AE3" s="50"/>
      <c r="AF3" s="50"/>
    </row>
    <row r="4" spans="1:32" s="16" customFormat="1" ht="12.75" customHeight="1">
      <c r="A4" s="51"/>
      <c r="B4" s="51"/>
      <c r="C4" s="53"/>
      <c r="D4" s="50" t="s">
        <v>9</v>
      </c>
      <c r="E4" s="50" t="s">
        <v>10</v>
      </c>
      <c r="F4" s="50">
        <v>1757.57</v>
      </c>
      <c r="G4" s="50" t="s">
        <v>9</v>
      </c>
      <c r="H4" s="50" t="s">
        <v>10</v>
      </c>
      <c r="I4" s="50">
        <v>1757.57</v>
      </c>
      <c r="J4" s="50" t="s">
        <v>9</v>
      </c>
      <c r="K4" s="50" t="s">
        <v>10</v>
      </c>
      <c r="L4" s="50">
        <v>1757.57</v>
      </c>
      <c r="M4" s="50" t="s">
        <v>9</v>
      </c>
      <c r="N4" s="50" t="s">
        <v>10</v>
      </c>
      <c r="O4" s="50">
        <v>1757.57</v>
      </c>
      <c r="P4" s="49" t="s">
        <v>9</v>
      </c>
      <c r="Q4" s="49" t="s">
        <v>10</v>
      </c>
      <c r="R4" s="50" t="s">
        <v>120</v>
      </c>
      <c r="S4" s="49" t="s">
        <v>9</v>
      </c>
      <c r="T4" s="49" t="s">
        <v>10</v>
      </c>
      <c r="U4" s="50" t="s">
        <v>120</v>
      </c>
      <c r="V4" s="49" t="s">
        <v>16</v>
      </c>
      <c r="W4" s="49" t="s">
        <v>10</v>
      </c>
      <c r="X4" s="50" t="s">
        <v>121</v>
      </c>
      <c r="Y4" s="50"/>
      <c r="Z4" s="55"/>
      <c r="AA4" s="51"/>
      <c r="AB4" s="51"/>
      <c r="AC4" s="51"/>
      <c r="AD4" s="50"/>
      <c r="AE4" s="50"/>
      <c r="AF4" s="50"/>
    </row>
    <row r="5" spans="1:32" s="16" customFormat="1" ht="59.25" customHeight="1">
      <c r="A5" s="51"/>
      <c r="B5" s="51"/>
      <c r="C5" s="53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50"/>
      <c r="S5" s="49"/>
      <c r="T5" s="49"/>
      <c r="U5" s="50"/>
      <c r="V5" s="49"/>
      <c r="W5" s="49"/>
      <c r="X5" s="50"/>
      <c r="Y5" s="50"/>
      <c r="Z5" s="56"/>
      <c r="AA5" s="51"/>
      <c r="AB5" s="51"/>
      <c r="AC5" s="51"/>
      <c r="AD5" s="50"/>
      <c r="AE5" s="50"/>
      <c r="AF5" s="50"/>
    </row>
    <row r="6" spans="1:32" ht="17.25" customHeight="1">
      <c r="A6" s="4">
        <v>1</v>
      </c>
      <c r="B6" s="5" t="s">
        <v>13</v>
      </c>
      <c r="C6" s="6">
        <v>5839.7</v>
      </c>
      <c r="D6" s="4"/>
      <c r="E6" s="7">
        <v>166.08</v>
      </c>
      <c r="F6" s="6">
        <f>E6*1757.57</f>
        <v>291897.22560000001</v>
      </c>
      <c r="G6" s="4"/>
      <c r="H6" s="4">
        <v>170.92</v>
      </c>
      <c r="I6" s="6">
        <f>H6*1757.57</f>
        <v>300403.86439999996</v>
      </c>
      <c r="J6" s="4"/>
      <c r="K6" s="4">
        <v>127.48</v>
      </c>
      <c r="L6" s="6">
        <f>K6*1757.57</f>
        <v>224055.02359999999</v>
      </c>
      <c r="M6" s="4"/>
      <c r="N6" s="4">
        <v>107.84</v>
      </c>
      <c r="O6" s="6">
        <f>N6*1757.57</f>
        <v>189536.34880000001</v>
      </c>
      <c r="P6" s="4"/>
      <c r="Q6" s="6">
        <v>75.239999999999995</v>
      </c>
      <c r="R6" s="6">
        <f>Q6*1792.6</f>
        <v>134875.22399999999</v>
      </c>
      <c r="S6" s="4"/>
      <c r="T6" s="6">
        <v>128.38999999999999</v>
      </c>
      <c r="U6" s="6">
        <f>T6*1792.6</f>
        <v>230151.91399999996</v>
      </c>
      <c r="V6" s="4"/>
      <c r="W6" s="4">
        <v>177.81</v>
      </c>
      <c r="X6" s="4">
        <f>W6*1792.6</f>
        <v>318742.20600000001</v>
      </c>
      <c r="Y6" s="6"/>
      <c r="Z6" s="6">
        <f>E6+H6+K6+N6+Q6+T6+W6</f>
        <v>953.76</v>
      </c>
      <c r="AA6" s="6">
        <f>F6+I6+L6+O6+R6+U6+X6</f>
        <v>1689661.8063999999</v>
      </c>
      <c r="AB6" s="6">
        <v>933.8</v>
      </c>
      <c r="AC6" s="1">
        <v>1657574.12</v>
      </c>
      <c r="AD6" s="8">
        <f>Z6-AB6</f>
        <v>19.960000000000036</v>
      </c>
      <c r="AE6" s="8">
        <f>AA6-AC6</f>
        <v>32087.686399999773</v>
      </c>
      <c r="AF6" s="8">
        <f>AE6/C6</f>
        <v>5.4947491138243016</v>
      </c>
    </row>
    <row r="7" spans="1:32" ht="17.25" customHeight="1">
      <c r="A7" s="4">
        <v>2</v>
      </c>
      <c r="B7" s="5" t="s">
        <v>18</v>
      </c>
      <c r="C7" s="6">
        <v>3159.4</v>
      </c>
      <c r="D7" s="4"/>
      <c r="E7" s="4">
        <v>88.59</v>
      </c>
      <c r="F7" s="6">
        <f t="shared" ref="F7:F70" si="0">E7*1757.57</f>
        <v>155703.1263</v>
      </c>
      <c r="G7" s="4"/>
      <c r="H7" s="4">
        <v>87.53</v>
      </c>
      <c r="I7" s="6">
        <f t="shared" ref="I7:I70" si="1">H7*1757.57</f>
        <v>153840.10209999999</v>
      </c>
      <c r="J7" s="4"/>
      <c r="K7" s="4">
        <v>65.52</v>
      </c>
      <c r="L7" s="6">
        <f t="shared" ref="L7:L70" si="2">K7*1757.57</f>
        <v>115155.98639999999</v>
      </c>
      <c r="M7" s="4"/>
      <c r="N7" s="4">
        <v>55.38</v>
      </c>
      <c r="O7" s="6">
        <f t="shared" ref="O7:O70" si="3">N7*1757.57</f>
        <v>97334.226599999995</v>
      </c>
      <c r="P7" s="4"/>
      <c r="Q7" s="6">
        <v>40.159999999999997</v>
      </c>
      <c r="R7" s="6">
        <f t="shared" ref="R7:R70" si="4">Q7*1792.6</f>
        <v>71990.815999999992</v>
      </c>
      <c r="S7" s="4"/>
      <c r="T7" s="6">
        <v>68.06</v>
      </c>
      <c r="U7" s="6">
        <f t="shared" ref="U7:U70" si="5">T7*1792.6</f>
        <v>122004.356</v>
      </c>
      <c r="V7" s="4"/>
      <c r="W7" s="4">
        <v>95.99</v>
      </c>
      <c r="X7" s="4">
        <f t="shared" ref="X7:X70" si="6">W7*1792.6</f>
        <v>172071.67399999997</v>
      </c>
      <c r="Y7" s="6"/>
      <c r="Z7" s="6">
        <f t="shared" ref="Z7:AA70" si="7">E7+H7+K7+N7+Q7+T7+W7</f>
        <v>501.22999999999996</v>
      </c>
      <c r="AA7" s="6">
        <f t="shared" si="7"/>
        <v>888100.28740000003</v>
      </c>
      <c r="AB7" s="6">
        <v>479.25000000000006</v>
      </c>
      <c r="AC7" s="1">
        <v>850041.67</v>
      </c>
      <c r="AD7" s="8">
        <f t="shared" ref="AD7:AD70" si="8">Z7-AB7</f>
        <v>21.979999999999905</v>
      </c>
      <c r="AE7" s="8">
        <f t="shared" ref="AE7:AE70" si="9">AA7-AC7</f>
        <v>38058.617399999988</v>
      </c>
      <c r="AF7" s="8">
        <f t="shared" ref="AF7:AF70" si="10">AE7/C7</f>
        <v>12.046153510160153</v>
      </c>
    </row>
    <row r="8" spans="1:32" ht="17.25" customHeight="1">
      <c r="A8" s="4">
        <v>3</v>
      </c>
      <c r="B8" s="5" t="s">
        <v>17</v>
      </c>
      <c r="C8" s="6">
        <v>3235</v>
      </c>
      <c r="D8" s="4"/>
      <c r="E8" s="4">
        <v>114.56</v>
      </c>
      <c r="F8" s="6">
        <f t="shared" si="0"/>
        <v>201347.21919999999</v>
      </c>
      <c r="G8" s="4"/>
      <c r="H8" s="4">
        <v>113.57</v>
      </c>
      <c r="I8" s="6">
        <f t="shared" si="1"/>
        <v>199607.22489999997</v>
      </c>
      <c r="J8" s="4"/>
      <c r="K8" s="4">
        <v>85.33</v>
      </c>
      <c r="L8" s="6">
        <f t="shared" si="2"/>
        <v>149973.44809999998</v>
      </c>
      <c r="M8" s="4"/>
      <c r="N8" s="4">
        <v>77.59</v>
      </c>
      <c r="O8" s="6">
        <f t="shared" si="3"/>
        <v>136369.85630000001</v>
      </c>
      <c r="P8" s="4"/>
      <c r="Q8" s="4">
        <v>40.86</v>
      </c>
      <c r="R8" s="6">
        <f t="shared" si="4"/>
        <v>73245.635999999999</v>
      </c>
      <c r="S8" s="4"/>
      <c r="T8" s="6">
        <v>76.14</v>
      </c>
      <c r="U8" s="6">
        <f t="shared" si="5"/>
        <v>136488.56399999998</v>
      </c>
      <c r="V8" s="4"/>
      <c r="W8" s="4">
        <v>121.78</v>
      </c>
      <c r="X8" s="4">
        <f t="shared" si="6"/>
        <v>218302.82799999998</v>
      </c>
      <c r="Y8" s="6"/>
      <c r="Z8" s="6">
        <f t="shared" si="7"/>
        <v>629.82999999999993</v>
      </c>
      <c r="AA8" s="6">
        <f t="shared" si="7"/>
        <v>1115334.7764999999</v>
      </c>
      <c r="AB8" s="6">
        <v>649.06036800000004</v>
      </c>
      <c r="AC8" s="1">
        <v>1152137.2200000002</v>
      </c>
      <c r="AD8" s="8">
        <f t="shared" si="8"/>
        <v>-19.230368000000112</v>
      </c>
      <c r="AE8" s="8">
        <f t="shared" si="9"/>
        <v>-36802.443500000285</v>
      </c>
      <c r="AF8" s="8">
        <f t="shared" si="10"/>
        <v>-11.37633493044831</v>
      </c>
    </row>
    <row r="9" spans="1:32" ht="17.25" customHeight="1">
      <c r="A9" s="4">
        <v>4</v>
      </c>
      <c r="B9" s="5" t="s">
        <v>14</v>
      </c>
      <c r="C9" s="6">
        <v>2664.3</v>
      </c>
      <c r="D9" s="4"/>
      <c r="E9" s="4">
        <v>80.13</v>
      </c>
      <c r="F9" s="6">
        <f t="shared" si="0"/>
        <v>140834.08409999998</v>
      </c>
      <c r="G9" s="4"/>
      <c r="H9" s="4">
        <v>75.41</v>
      </c>
      <c r="I9" s="6">
        <f t="shared" si="1"/>
        <v>132538.35369999998</v>
      </c>
      <c r="J9" s="4"/>
      <c r="K9" s="4">
        <v>61.91</v>
      </c>
      <c r="L9" s="6">
        <f t="shared" si="2"/>
        <v>108811.15869999999</v>
      </c>
      <c r="M9" s="4"/>
      <c r="N9" s="4">
        <v>53.03</v>
      </c>
      <c r="O9" s="6">
        <f t="shared" si="3"/>
        <v>93203.937099999996</v>
      </c>
      <c r="P9" s="4"/>
      <c r="Q9" s="4">
        <v>37.46</v>
      </c>
      <c r="R9" s="6">
        <f t="shared" si="4"/>
        <v>67150.796000000002</v>
      </c>
      <c r="S9" s="4"/>
      <c r="T9" s="6">
        <v>63.95</v>
      </c>
      <c r="U9" s="6">
        <f t="shared" si="5"/>
        <v>114636.77</v>
      </c>
      <c r="V9" s="4"/>
      <c r="W9" s="4">
        <v>87.53</v>
      </c>
      <c r="X9" s="4">
        <f t="shared" si="6"/>
        <v>156906.27799999999</v>
      </c>
      <c r="Y9" s="6"/>
      <c r="Z9" s="6">
        <f t="shared" si="7"/>
        <v>459.41999999999996</v>
      </c>
      <c r="AA9" s="6">
        <f t="shared" si="7"/>
        <v>814081.37760000001</v>
      </c>
      <c r="AB9" s="6">
        <v>487.57</v>
      </c>
      <c r="AC9" s="1">
        <v>865409.53</v>
      </c>
      <c r="AD9" s="8">
        <f t="shared" si="8"/>
        <v>-28.150000000000034</v>
      </c>
      <c r="AE9" s="8">
        <f t="shared" si="9"/>
        <v>-51328.152400000021</v>
      </c>
      <c r="AF9" s="8">
        <f t="shared" si="10"/>
        <v>-19.265154975040353</v>
      </c>
    </row>
    <row r="10" spans="1:32" ht="17.25" customHeight="1">
      <c r="A10" s="4">
        <v>5</v>
      </c>
      <c r="B10" s="5" t="s">
        <v>33</v>
      </c>
      <c r="C10" s="6">
        <v>2794.69</v>
      </c>
      <c r="D10" s="4"/>
      <c r="E10" s="4">
        <v>79.47</v>
      </c>
      <c r="F10" s="6">
        <f t="shared" si="0"/>
        <v>139674.08789999998</v>
      </c>
      <c r="G10" s="4"/>
      <c r="H10" s="4">
        <v>94.39</v>
      </c>
      <c r="I10" s="6">
        <f t="shared" si="1"/>
        <v>165897.03229999999</v>
      </c>
      <c r="J10" s="4"/>
      <c r="K10" s="4">
        <v>71.39</v>
      </c>
      <c r="L10" s="6">
        <f t="shared" si="2"/>
        <v>125472.92229999999</v>
      </c>
      <c r="M10" s="4"/>
      <c r="N10" s="4">
        <v>62.64</v>
      </c>
      <c r="O10" s="6">
        <f t="shared" si="3"/>
        <v>110094.1848</v>
      </c>
      <c r="P10" s="4"/>
      <c r="Q10" s="4">
        <v>29.65</v>
      </c>
      <c r="R10" s="6">
        <f t="shared" si="4"/>
        <v>53150.59</v>
      </c>
      <c r="S10" s="4"/>
      <c r="T10" s="6">
        <v>54.07</v>
      </c>
      <c r="U10" s="6">
        <f t="shared" si="5"/>
        <v>96925.881999999998</v>
      </c>
      <c r="V10" s="4"/>
      <c r="W10" s="4">
        <v>83.03</v>
      </c>
      <c r="X10" s="4">
        <f t="shared" si="6"/>
        <v>148839.57800000001</v>
      </c>
      <c r="Y10" s="6"/>
      <c r="Z10" s="6">
        <f t="shared" si="7"/>
        <v>474.64</v>
      </c>
      <c r="AA10" s="6">
        <f t="shared" si="7"/>
        <v>840054.27729999996</v>
      </c>
      <c r="AB10" s="6">
        <v>448.859712</v>
      </c>
      <c r="AC10" s="1">
        <v>796764.3</v>
      </c>
      <c r="AD10" s="8">
        <f t="shared" si="8"/>
        <v>25.780287999999985</v>
      </c>
      <c r="AE10" s="8">
        <f t="shared" si="9"/>
        <v>43289.977299999911</v>
      </c>
      <c r="AF10" s="8">
        <f t="shared" si="10"/>
        <v>15.490082012674003</v>
      </c>
    </row>
    <row r="11" spans="1:32" ht="17.25" customHeight="1">
      <c r="A11" s="4">
        <v>6</v>
      </c>
      <c r="B11" s="5" t="s">
        <v>15</v>
      </c>
      <c r="C11" s="6">
        <v>2047.6</v>
      </c>
      <c r="D11" s="4"/>
      <c r="E11" s="4">
        <v>48.22</v>
      </c>
      <c r="F11" s="6">
        <f t="shared" si="0"/>
        <v>84750.025399999999</v>
      </c>
      <c r="G11" s="4"/>
      <c r="H11" s="4">
        <v>48.49</v>
      </c>
      <c r="I11" s="6">
        <f t="shared" si="1"/>
        <v>85224.569300000003</v>
      </c>
      <c r="J11" s="4"/>
      <c r="K11" s="4">
        <v>35.82</v>
      </c>
      <c r="L11" s="6">
        <f t="shared" si="2"/>
        <v>62956.157399999996</v>
      </c>
      <c r="M11" s="4"/>
      <c r="N11" s="4">
        <v>29.55</v>
      </c>
      <c r="O11" s="6">
        <f t="shared" si="3"/>
        <v>51936.193500000001</v>
      </c>
      <c r="P11" s="4"/>
      <c r="Q11" s="4">
        <v>21.2</v>
      </c>
      <c r="R11" s="6">
        <f t="shared" si="4"/>
        <v>38003.119999999995</v>
      </c>
      <c r="S11" s="4"/>
      <c r="T11" s="6">
        <v>37.58</v>
      </c>
      <c r="U11" s="6">
        <f t="shared" si="5"/>
        <v>67365.907999999996</v>
      </c>
      <c r="V11" s="4"/>
      <c r="W11" s="4">
        <v>94.95</v>
      </c>
      <c r="X11" s="4">
        <f t="shared" si="6"/>
        <v>170207.37</v>
      </c>
      <c r="Y11" s="6"/>
      <c r="Z11" s="6">
        <f t="shared" si="7"/>
        <v>315.81</v>
      </c>
      <c r="AA11" s="6">
        <f t="shared" si="7"/>
        <v>560443.34360000002</v>
      </c>
      <c r="AB11" s="6">
        <v>307.63142399999998</v>
      </c>
      <c r="AC11" s="1">
        <v>546072.23</v>
      </c>
      <c r="AD11" s="8">
        <f t="shared" si="8"/>
        <v>8.1785760000000209</v>
      </c>
      <c r="AE11" s="8">
        <f t="shared" si="9"/>
        <v>14371.113600000041</v>
      </c>
      <c r="AF11" s="8">
        <f t="shared" si="10"/>
        <v>7.0185161164290104</v>
      </c>
    </row>
    <row r="12" spans="1:32" ht="17.25" customHeight="1">
      <c r="A12" s="4">
        <v>7</v>
      </c>
      <c r="B12" s="5" t="s">
        <v>34</v>
      </c>
      <c r="C12" s="6">
        <v>1558.7</v>
      </c>
      <c r="D12" s="4"/>
      <c r="E12" s="4">
        <v>41.07</v>
      </c>
      <c r="F12" s="6">
        <f t="shared" si="0"/>
        <v>72183.399900000004</v>
      </c>
      <c r="G12" s="4"/>
      <c r="H12" s="6">
        <v>41.71</v>
      </c>
      <c r="I12" s="6">
        <f t="shared" si="1"/>
        <v>73308.244699999996</v>
      </c>
      <c r="J12" s="4"/>
      <c r="K12" s="4">
        <v>31.45</v>
      </c>
      <c r="L12" s="6">
        <f t="shared" si="2"/>
        <v>55275.576499999996</v>
      </c>
      <c r="M12" s="4"/>
      <c r="N12" s="4">
        <v>24.78</v>
      </c>
      <c r="O12" s="6">
        <f t="shared" si="3"/>
        <v>43552.584600000002</v>
      </c>
      <c r="P12" s="4"/>
      <c r="Q12" s="6">
        <v>17</v>
      </c>
      <c r="R12" s="6">
        <f t="shared" si="4"/>
        <v>30474.199999999997</v>
      </c>
      <c r="S12" s="4"/>
      <c r="T12" s="6">
        <v>32.43</v>
      </c>
      <c r="U12" s="6">
        <f t="shared" si="5"/>
        <v>58134.017999999996</v>
      </c>
      <c r="V12" s="4"/>
      <c r="W12" s="4">
        <v>47.78</v>
      </c>
      <c r="X12" s="4">
        <f t="shared" si="6"/>
        <v>85650.428</v>
      </c>
      <c r="Y12" s="6"/>
      <c r="Z12" s="6">
        <f t="shared" si="7"/>
        <v>236.22</v>
      </c>
      <c r="AA12" s="6">
        <f t="shared" si="7"/>
        <v>418578.45169999998</v>
      </c>
      <c r="AB12" s="6">
        <v>285.99027599999999</v>
      </c>
      <c r="AC12" s="1">
        <v>507657</v>
      </c>
      <c r="AD12" s="8">
        <f t="shared" si="8"/>
        <v>-49.770275999999996</v>
      </c>
      <c r="AE12" s="8">
        <f t="shared" si="9"/>
        <v>-89078.548300000024</v>
      </c>
      <c r="AF12" s="8">
        <f t="shared" si="10"/>
        <v>-57.1492579072304</v>
      </c>
    </row>
    <row r="13" spans="1:32" ht="17.25" customHeight="1">
      <c r="A13" s="4">
        <v>8</v>
      </c>
      <c r="B13" s="5" t="s">
        <v>19</v>
      </c>
      <c r="C13" s="6">
        <v>2682.2</v>
      </c>
      <c r="D13" s="4"/>
      <c r="E13" s="4">
        <v>61.33</v>
      </c>
      <c r="F13" s="6">
        <f t="shared" si="0"/>
        <v>107791.76809999999</v>
      </c>
      <c r="G13" s="4"/>
      <c r="H13" s="4">
        <v>62.42</v>
      </c>
      <c r="I13" s="6">
        <f t="shared" si="1"/>
        <v>109707.5194</v>
      </c>
      <c r="J13" s="4"/>
      <c r="K13" s="4">
        <v>45.65</v>
      </c>
      <c r="L13" s="6">
        <f t="shared" si="2"/>
        <v>80233.070500000002</v>
      </c>
      <c r="M13" s="4"/>
      <c r="N13" s="4">
        <v>34.89</v>
      </c>
      <c r="O13" s="6">
        <f t="shared" si="3"/>
        <v>61321.617299999998</v>
      </c>
      <c r="P13" s="4"/>
      <c r="Q13" s="4">
        <v>25.88</v>
      </c>
      <c r="R13" s="6">
        <f t="shared" si="4"/>
        <v>46392.487999999998</v>
      </c>
      <c r="S13" s="4"/>
      <c r="T13" s="6">
        <v>48.92</v>
      </c>
      <c r="U13" s="6">
        <f t="shared" si="5"/>
        <v>87693.991999999998</v>
      </c>
      <c r="V13" s="4"/>
      <c r="W13" s="4">
        <v>70.87</v>
      </c>
      <c r="X13" s="4">
        <f t="shared" si="6"/>
        <v>127041.56200000001</v>
      </c>
      <c r="Y13" s="6"/>
      <c r="Z13" s="6">
        <f t="shared" si="7"/>
        <v>349.96000000000004</v>
      </c>
      <c r="AA13" s="6">
        <f t="shared" si="7"/>
        <v>620182.01730000007</v>
      </c>
      <c r="AB13" s="6">
        <v>361.331796</v>
      </c>
      <c r="AC13" s="1">
        <v>641394.88</v>
      </c>
      <c r="AD13" s="8">
        <f t="shared" si="8"/>
        <v>-11.371795999999961</v>
      </c>
      <c r="AE13" s="8">
        <f t="shared" si="9"/>
        <v>-21212.86269999994</v>
      </c>
      <c r="AF13" s="8">
        <f t="shared" si="10"/>
        <v>-7.9087550145402812</v>
      </c>
    </row>
    <row r="14" spans="1:32" ht="17.25" customHeight="1">
      <c r="A14" s="4">
        <v>9</v>
      </c>
      <c r="B14" s="5" t="s">
        <v>35</v>
      </c>
      <c r="C14" s="6">
        <v>2436.8000000000002</v>
      </c>
      <c r="D14" s="4"/>
      <c r="E14" s="4">
        <v>86.36</v>
      </c>
      <c r="F14" s="6">
        <f t="shared" si="0"/>
        <v>151783.7452</v>
      </c>
      <c r="G14" s="4"/>
      <c r="H14" s="4">
        <v>88.15</v>
      </c>
      <c r="I14" s="6">
        <f t="shared" si="1"/>
        <v>154929.79550000001</v>
      </c>
      <c r="J14" s="4"/>
      <c r="K14" s="4">
        <v>61.22</v>
      </c>
      <c r="L14" s="6">
        <f t="shared" si="2"/>
        <v>107598.43539999999</v>
      </c>
      <c r="M14" s="4"/>
      <c r="N14" s="4">
        <v>52.61</v>
      </c>
      <c r="O14" s="6">
        <f t="shared" si="3"/>
        <v>92465.757700000002</v>
      </c>
      <c r="P14" s="4"/>
      <c r="Q14" s="6">
        <v>29.9</v>
      </c>
      <c r="R14" s="6">
        <f t="shared" si="4"/>
        <v>53598.74</v>
      </c>
      <c r="S14" s="4"/>
      <c r="T14" s="6">
        <v>59.05</v>
      </c>
      <c r="U14" s="6">
        <f t="shared" si="5"/>
        <v>105853.02999999998</v>
      </c>
      <c r="V14" s="4"/>
      <c r="W14" s="4">
        <v>86.56</v>
      </c>
      <c r="X14" s="4">
        <f t="shared" si="6"/>
        <v>155167.45600000001</v>
      </c>
      <c r="Y14" s="6"/>
      <c r="Z14" s="6">
        <f t="shared" si="7"/>
        <v>463.84999999999997</v>
      </c>
      <c r="AA14" s="6">
        <f t="shared" si="7"/>
        <v>821396.95980000007</v>
      </c>
      <c r="AB14" s="6">
        <v>509.97350399999999</v>
      </c>
      <c r="AC14" s="1">
        <v>905246.51</v>
      </c>
      <c r="AD14" s="8">
        <f t="shared" si="8"/>
        <v>-46.123504000000025</v>
      </c>
      <c r="AE14" s="8">
        <f t="shared" si="9"/>
        <v>-83849.55019999994</v>
      </c>
      <c r="AF14" s="8">
        <f t="shared" si="10"/>
        <v>-34.409697225869969</v>
      </c>
    </row>
    <row r="15" spans="1:32" ht="17.25" customHeight="1">
      <c r="A15" s="4">
        <v>10</v>
      </c>
      <c r="B15" s="5" t="s">
        <v>20</v>
      </c>
      <c r="C15" s="6">
        <v>2735.4</v>
      </c>
      <c r="D15" s="4"/>
      <c r="E15" s="4">
        <v>66.59</v>
      </c>
      <c r="F15" s="6">
        <f t="shared" si="0"/>
        <v>117036.5863</v>
      </c>
      <c r="G15" s="4"/>
      <c r="H15" s="4">
        <v>67.09</v>
      </c>
      <c r="I15" s="6">
        <f t="shared" si="1"/>
        <v>117915.3713</v>
      </c>
      <c r="J15" s="4"/>
      <c r="K15" s="4">
        <v>50.71</v>
      </c>
      <c r="L15" s="6">
        <f t="shared" si="2"/>
        <v>89126.3747</v>
      </c>
      <c r="M15" s="4"/>
      <c r="N15" s="4">
        <v>41.95</v>
      </c>
      <c r="O15" s="6">
        <f t="shared" si="3"/>
        <v>73730.061499999996</v>
      </c>
      <c r="P15" s="4"/>
      <c r="Q15" s="4">
        <v>28.31</v>
      </c>
      <c r="R15" s="6">
        <f t="shared" si="4"/>
        <v>50748.505999999994</v>
      </c>
      <c r="S15" s="4"/>
      <c r="T15" s="6">
        <v>50.92</v>
      </c>
      <c r="U15" s="6">
        <f t="shared" si="5"/>
        <v>91279.191999999995</v>
      </c>
      <c r="V15" s="4"/>
      <c r="W15" s="4">
        <v>75.5</v>
      </c>
      <c r="X15" s="4">
        <f t="shared" si="6"/>
        <v>135341.29999999999</v>
      </c>
      <c r="Y15" s="6"/>
      <c r="Z15" s="6">
        <f t="shared" si="7"/>
        <v>381.07000000000005</v>
      </c>
      <c r="AA15" s="6">
        <f t="shared" si="7"/>
        <v>675177.3918000001</v>
      </c>
      <c r="AB15" s="6">
        <v>449.98999999999995</v>
      </c>
      <c r="AC15" s="1">
        <v>798791.7</v>
      </c>
      <c r="AD15" s="8">
        <f t="shared" si="8"/>
        <v>-68.919999999999902</v>
      </c>
      <c r="AE15" s="8">
        <f t="shared" si="9"/>
        <v>-123614.30819999985</v>
      </c>
      <c r="AF15" s="8">
        <f t="shared" si="10"/>
        <v>-45.190578416319312</v>
      </c>
    </row>
    <row r="16" spans="1:32" ht="17.25" customHeight="1">
      <c r="A16" s="4">
        <v>11</v>
      </c>
      <c r="B16" s="5" t="s">
        <v>36</v>
      </c>
      <c r="C16" s="6">
        <v>2509.1</v>
      </c>
      <c r="D16" s="4"/>
      <c r="E16" s="4">
        <v>66.45</v>
      </c>
      <c r="F16" s="6">
        <f t="shared" si="0"/>
        <v>116790.52650000001</v>
      </c>
      <c r="G16" s="4"/>
      <c r="H16" s="4">
        <v>66.819999999999993</v>
      </c>
      <c r="I16" s="6">
        <f t="shared" si="1"/>
        <v>117440.82739999998</v>
      </c>
      <c r="J16" s="4"/>
      <c r="K16" s="4">
        <v>49.29</v>
      </c>
      <c r="L16" s="6">
        <f t="shared" si="2"/>
        <v>86630.6253</v>
      </c>
      <c r="M16" s="4"/>
      <c r="N16" s="4">
        <v>39.29</v>
      </c>
      <c r="O16" s="6">
        <f t="shared" si="3"/>
        <v>69054.925300000003</v>
      </c>
      <c r="P16" s="4"/>
      <c r="Q16" s="4">
        <v>26.49</v>
      </c>
      <c r="R16" s="6">
        <f t="shared" si="4"/>
        <v>47485.973999999995</v>
      </c>
      <c r="S16" s="4"/>
      <c r="T16" s="6">
        <v>66.53</v>
      </c>
      <c r="U16" s="6">
        <f t="shared" si="5"/>
        <v>119261.678</v>
      </c>
      <c r="V16" s="4"/>
      <c r="W16" s="4">
        <v>74.41</v>
      </c>
      <c r="X16" s="4">
        <f t="shared" si="6"/>
        <v>133387.36599999998</v>
      </c>
      <c r="Y16" s="6"/>
      <c r="Z16" s="6">
        <f t="shared" si="7"/>
        <v>389.28</v>
      </c>
      <c r="AA16" s="6">
        <f t="shared" si="7"/>
        <v>690051.92249999987</v>
      </c>
      <c r="AB16" s="6">
        <v>449.75973600000009</v>
      </c>
      <c r="AC16" s="1">
        <v>798361.97</v>
      </c>
      <c r="AD16" s="8">
        <f t="shared" si="8"/>
        <v>-60.479736000000116</v>
      </c>
      <c r="AE16" s="8">
        <f t="shared" si="9"/>
        <v>-108310.0475000001</v>
      </c>
      <c r="AF16" s="8">
        <f t="shared" si="10"/>
        <v>-43.166891514885855</v>
      </c>
    </row>
    <row r="17" spans="1:32" ht="17.25" customHeight="1">
      <c r="A17" s="4">
        <v>12</v>
      </c>
      <c r="B17" s="5" t="s">
        <v>21</v>
      </c>
      <c r="C17" s="6">
        <v>1936.6</v>
      </c>
      <c r="D17" s="4"/>
      <c r="E17" s="4">
        <v>30.75</v>
      </c>
      <c r="F17" s="6">
        <f t="shared" si="0"/>
        <v>54045.277499999997</v>
      </c>
      <c r="G17" s="4"/>
      <c r="H17" s="4">
        <v>36.11</v>
      </c>
      <c r="I17" s="6">
        <f t="shared" si="1"/>
        <v>63465.852699999996</v>
      </c>
      <c r="J17" s="4"/>
      <c r="K17" s="4">
        <v>40.61</v>
      </c>
      <c r="L17" s="6">
        <f t="shared" si="2"/>
        <v>71374.917699999991</v>
      </c>
      <c r="M17" s="4"/>
      <c r="N17" s="4">
        <v>52.73</v>
      </c>
      <c r="O17" s="6">
        <f t="shared" si="3"/>
        <v>92676.666099999988</v>
      </c>
      <c r="P17" s="4"/>
      <c r="Q17" s="6">
        <v>35.19</v>
      </c>
      <c r="R17" s="6">
        <f t="shared" si="4"/>
        <v>63081.59399999999</v>
      </c>
      <c r="S17" s="4"/>
      <c r="T17" s="6">
        <v>29.92</v>
      </c>
      <c r="U17" s="6">
        <f t="shared" si="5"/>
        <v>53634.591999999997</v>
      </c>
      <c r="V17" s="4"/>
      <c r="W17" s="4">
        <v>49.67</v>
      </c>
      <c r="X17" s="4">
        <f t="shared" si="6"/>
        <v>89038.441999999995</v>
      </c>
      <c r="Y17" s="6"/>
      <c r="Z17" s="6">
        <f t="shared" si="7"/>
        <v>274.98</v>
      </c>
      <c r="AA17" s="6">
        <f t="shared" si="7"/>
        <v>487317.34199999995</v>
      </c>
      <c r="AB17" s="6">
        <v>299.72017600000004</v>
      </c>
      <c r="AC17" s="1">
        <v>532035.88</v>
      </c>
      <c r="AD17" s="8">
        <f t="shared" si="8"/>
        <v>-24.740176000000019</v>
      </c>
      <c r="AE17" s="8">
        <f t="shared" si="9"/>
        <v>-44718.538000000059</v>
      </c>
      <c r="AF17" s="8">
        <f t="shared" si="10"/>
        <v>-23.091262005576816</v>
      </c>
    </row>
    <row r="18" spans="1:32" ht="17.25" customHeight="1">
      <c r="A18" s="4">
        <v>13</v>
      </c>
      <c r="B18" s="5" t="s">
        <v>37</v>
      </c>
      <c r="C18" s="6">
        <v>1494.7</v>
      </c>
      <c r="D18" s="4"/>
      <c r="E18" s="4">
        <v>47.06</v>
      </c>
      <c r="F18" s="6">
        <f t="shared" si="0"/>
        <v>82711.244200000001</v>
      </c>
      <c r="G18" s="4"/>
      <c r="H18" s="4">
        <v>43.53</v>
      </c>
      <c r="I18" s="6">
        <f t="shared" si="1"/>
        <v>76507.022100000002</v>
      </c>
      <c r="J18" s="4"/>
      <c r="K18" s="4">
        <v>36.549999999999997</v>
      </c>
      <c r="L18" s="6">
        <f t="shared" si="2"/>
        <v>64239.183499999992</v>
      </c>
      <c r="M18" s="4"/>
      <c r="N18" s="4">
        <v>30.14</v>
      </c>
      <c r="O18" s="6">
        <f t="shared" si="3"/>
        <v>52973.159800000001</v>
      </c>
      <c r="P18" s="4"/>
      <c r="Q18" s="7">
        <v>19.98</v>
      </c>
      <c r="R18" s="6">
        <f t="shared" si="4"/>
        <v>35816.148000000001</v>
      </c>
      <c r="S18" s="4"/>
      <c r="T18" s="6">
        <v>39.67</v>
      </c>
      <c r="U18" s="6">
        <f t="shared" si="5"/>
        <v>71112.441999999995</v>
      </c>
      <c r="V18" s="4"/>
      <c r="W18" s="4">
        <v>58.69</v>
      </c>
      <c r="X18" s="4">
        <f t="shared" si="6"/>
        <v>105207.69399999999</v>
      </c>
      <c r="Y18" s="6"/>
      <c r="Z18" s="6">
        <f t="shared" si="7"/>
        <v>275.62</v>
      </c>
      <c r="AA18" s="6">
        <f t="shared" si="7"/>
        <v>488566.89359999995</v>
      </c>
      <c r="AB18" s="6">
        <v>317.28000000000003</v>
      </c>
      <c r="AC18" s="1">
        <v>563225.66999999993</v>
      </c>
      <c r="AD18" s="8">
        <f t="shared" si="8"/>
        <v>-41.660000000000025</v>
      </c>
      <c r="AE18" s="8">
        <f t="shared" si="9"/>
        <v>-74658.776399999973</v>
      </c>
      <c r="AF18" s="8">
        <f t="shared" si="10"/>
        <v>-49.949004081086485</v>
      </c>
    </row>
    <row r="19" spans="1:32" ht="17.25" customHeight="1">
      <c r="A19" s="4">
        <v>14</v>
      </c>
      <c r="B19" s="5" t="s">
        <v>22</v>
      </c>
      <c r="C19" s="6">
        <v>2732.9</v>
      </c>
      <c r="D19" s="4"/>
      <c r="E19" s="4">
        <v>69.209999999999994</v>
      </c>
      <c r="F19" s="6">
        <f t="shared" si="0"/>
        <v>121641.41969999998</v>
      </c>
      <c r="G19" s="4"/>
      <c r="H19" s="4">
        <v>70.44</v>
      </c>
      <c r="I19" s="6">
        <f t="shared" si="1"/>
        <v>123803.23079999999</v>
      </c>
      <c r="J19" s="4"/>
      <c r="K19" s="4">
        <v>52.94</v>
      </c>
      <c r="L19" s="6">
        <f t="shared" si="2"/>
        <v>93045.755799999999</v>
      </c>
      <c r="M19" s="4"/>
      <c r="N19" s="4">
        <v>43.99</v>
      </c>
      <c r="O19" s="6">
        <f t="shared" si="3"/>
        <v>77315.504300000001</v>
      </c>
      <c r="P19" s="4"/>
      <c r="Q19" s="6">
        <v>32.35</v>
      </c>
      <c r="R19" s="6">
        <f t="shared" si="4"/>
        <v>57990.61</v>
      </c>
      <c r="S19" s="4"/>
      <c r="T19" s="4">
        <v>56.26</v>
      </c>
      <c r="U19" s="6">
        <f t="shared" si="5"/>
        <v>100851.67599999999</v>
      </c>
      <c r="V19" s="4"/>
      <c r="W19" s="4">
        <v>88.46</v>
      </c>
      <c r="X19" s="4">
        <f t="shared" si="6"/>
        <v>158573.39599999998</v>
      </c>
      <c r="Y19" s="6"/>
      <c r="Z19" s="6">
        <f t="shared" si="7"/>
        <v>413.65</v>
      </c>
      <c r="AA19" s="6">
        <f t="shared" si="7"/>
        <v>733221.59259999986</v>
      </c>
      <c r="AB19" s="6">
        <v>422.75</v>
      </c>
      <c r="AC19" s="1">
        <v>750470.82000000007</v>
      </c>
      <c r="AD19" s="8">
        <f t="shared" si="8"/>
        <v>-9.1000000000000227</v>
      </c>
      <c r="AE19" s="8">
        <f t="shared" si="9"/>
        <v>-17249.227400000207</v>
      </c>
      <c r="AF19" s="8">
        <f t="shared" si="10"/>
        <v>-6.311693585568519</v>
      </c>
    </row>
    <row r="20" spans="1:32" ht="17.25" customHeight="1">
      <c r="A20" s="4">
        <v>15</v>
      </c>
      <c r="B20" s="5" t="s">
        <v>109</v>
      </c>
      <c r="C20" s="6">
        <v>1760.7</v>
      </c>
      <c r="D20" s="4"/>
      <c r="E20" s="4">
        <v>47.19</v>
      </c>
      <c r="F20" s="6">
        <f t="shared" si="0"/>
        <v>82939.728299999988</v>
      </c>
      <c r="G20" s="4"/>
      <c r="H20" s="4">
        <v>47.96</v>
      </c>
      <c r="I20" s="6">
        <f t="shared" si="1"/>
        <v>84293.057199999996</v>
      </c>
      <c r="J20" s="4"/>
      <c r="K20" s="4">
        <v>34.92</v>
      </c>
      <c r="L20" s="6">
        <f t="shared" si="2"/>
        <v>61374.344400000002</v>
      </c>
      <c r="M20" s="4"/>
      <c r="N20" s="4">
        <v>27.64</v>
      </c>
      <c r="O20" s="6">
        <f t="shared" si="3"/>
        <v>48579.234799999998</v>
      </c>
      <c r="P20" s="4"/>
      <c r="Q20" s="6">
        <v>19.440000000000001</v>
      </c>
      <c r="R20" s="6">
        <f t="shared" si="4"/>
        <v>34848.144</v>
      </c>
      <c r="S20" s="4"/>
      <c r="T20" s="4">
        <v>36.340000000000003</v>
      </c>
      <c r="U20" s="6">
        <f t="shared" si="5"/>
        <v>65143.084000000003</v>
      </c>
      <c r="V20" s="4"/>
      <c r="W20" s="4">
        <v>54.42</v>
      </c>
      <c r="X20" s="4">
        <f t="shared" si="6"/>
        <v>97553.292000000001</v>
      </c>
      <c r="Y20" s="6"/>
      <c r="Z20" s="6">
        <f t="shared" si="7"/>
        <v>267.90999999999997</v>
      </c>
      <c r="AA20" s="6">
        <f t="shared" si="7"/>
        <v>474730.88470000005</v>
      </c>
      <c r="AB20" s="6">
        <v>300.48999999999995</v>
      </c>
      <c r="AC20" s="1">
        <v>533365.55000000005</v>
      </c>
      <c r="AD20" s="8">
        <f t="shared" si="8"/>
        <v>-32.579999999999984</v>
      </c>
      <c r="AE20" s="8">
        <f t="shared" si="9"/>
        <v>-58634.665299999993</v>
      </c>
      <c r="AF20" s="8">
        <f t="shared" si="10"/>
        <v>-33.301905662520582</v>
      </c>
    </row>
    <row r="21" spans="1:32" ht="17.25" customHeight="1">
      <c r="A21" s="4">
        <v>16</v>
      </c>
      <c r="B21" s="5" t="s">
        <v>23</v>
      </c>
      <c r="C21" s="6">
        <v>3043.4</v>
      </c>
      <c r="D21" s="4"/>
      <c r="E21" s="4">
        <v>79.77</v>
      </c>
      <c r="F21" s="6">
        <f t="shared" si="0"/>
        <v>140201.35889999999</v>
      </c>
      <c r="G21" s="4"/>
      <c r="H21" s="4">
        <v>84.85</v>
      </c>
      <c r="I21" s="6">
        <f t="shared" si="1"/>
        <v>149129.81449999998</v>
      </c>
      <c r="J21" s="4"/>
      <c r="K21" s="4">
        <v>61.49</v>
      </c>
      <c r="L21" s="6">
        <f t="shared" si="2"/>
        <v>108072.97930000001</v>
      </c>
      <c r="M21" s="4"/>
      <c r="N21" s="4">
        <v>47.92</v>
      </c>
      <c r="O21" s="6">
        <f t="shared" si="3"/>
        <v>84222.754400000005</v>
      </c>
      <c r="P21" s="4"/>
      <c r="Q21" s="6">
        <v>29.97</v>
      </c>
      <c r="R21" s="6">
        <f t="shared" si="4"/>
        <v>53724.221999999994</v>
      </c>
      <c r="S21" s="4"/>
      <c r="T21" s="6">
        <v>59.18</v>
      </c>
      <c r="U21" s="6">
        <f t="shared" si="5"/>
        <v>106086.068</v>
      </c>
      <c r="V21" s="4"/>
      <c r="W21" s="4">
        <v>94.78</v>
      </c>
      <c r="X21" s="4">
        <f t="shared" si="6"/>
        <v>169902.628</v>
      </c>
      <c r="Y21" s="6"/>
      <c r="Z21" s="6">
        <f t="shared" si="7"/>
        <v>457.96000000000004</v>
      </c>
      <c r="AA21" s="6">
        <f t="shared" si="7"/>
        <v>811339.8250999999</v>
      </c>
      <c r="AB21" s="6">
        <v>483.77268000000004</v>
      </c>
      <c r="AC21" s="1">
        <v>858737.31</v>
      </c>
      <c r="AD21" s="8">
        <f t="shared" si="8"/>
        <v>-25.81268</v>
      </c>
      <c r="AE21" s="8">
        <f t="shared" si="9"/>
        <v>-47397.484900000156</v>
      </c>
      <c r="AF21" s="8">
        <f t="shared" si="10"/>
        <v>-15.573859794966207</v>
      </c>
    </row>
    <row r="22" spans="1:32" ht="17.25" customHeight="1">
      <c r="A22" s="4">
        <v>17</v>
      </c>
      <c r="B22" s="5" t="s">
        <v>38</v>
      </c>
      <c r="C22" s="6">
        <v>1241.3</v>
      </c>
      <c r="D22" s="4"/>
      <c r="E22" s="4">
        <v>39.22</v>
      </c>
      <c r="F22" s="6">
        <f t="shared" si="0"/>
        <v>68931.895399999994</v>
      </c>
      <c r="G22" s="4"/>
      <c r="H22" s="4">
        <v>39.75</v>
      </c>
      <c r="I22" s="6">
        <f t="shared" si="1"/>
        <v>69863.407500000001</v>
      </c>
      <c r="J22" s="4"/>
      <c r="K22" s="4">
        <v>29.62</v>
      </c>
      <c r="L22" s="6">
        <f t="shared" si="2"/>
        <v>52059.223400000003</v>
      </c>
      <c r="M22" s="4"/>
      <c r="N22" s="4">
        <v>23.69</v>
      </c>
      <c r="O22" s="6">
        <f t="shared" si="3"/>
        <v>41636.833299999998</v>
      </c>
      <c r="P22" s="4"/>
      <c r="Q22" s="6">
        <v>16.73</v>
      </c>
      <c r="R22" s="6">
        <f t="shared" si="4"/>
        <v>29990.198</v>
      </c>
      <c r="S22" s="4"/>
      <c r="T22" s="6">
        <v>30.34</v>
      </c>
      <c r="U22" s="6">
        <f t="shared" si="5"/>
        <v>54387.483999999997</v>
      </c>
      <c r="V22" s="4"/>
      <c r="W22" s="4">
        <v>45.72</v>
      </c>
      <c r="X22" s="4">
        <f t="shared" si="6"/>
        <v>81957.671999999991</v>
      </c>
      <c r="Y22" s="6"/>
      <c r="Z22" s="6">
        <f t="shared" si="7"/>
        <v>225.07</v>
      </c>
      <c r="AA22" s="6">
        <f t="shared" si="7"/>
        <v>398826.71360000002</v>
      </c>
      <c r="AB22" s="6">
        <v>251.61320800000001</v>
      </c>
      <c r="AC22" s="1">
        <v>446622.39999999997</v>
      </c>
      <c r="AD22" s="8">
        <f t="shared" si="8"/>
        <v>-26.543208000000021</v>
      </c>
      <c r="AE22" s="8">
        <f t="shared" si="9"/>
        <v>-47795.686399999948</v>
      </c>
      <c r="AF22" s="8">
        <f t="shared" si="10"/>
        <v>-38.504540723435071</v>
      </c>
    </row>
    <row r="23" spans="1:32" ht="17.25" customHeight="1">
      <c r="A23" s="4">
        <v>18</v>
      </c>
      <c r="B23" s="5" t="s">
        <v>24</v>
      </c>
      <c r="C23" s="6">
        <v>2874.9</v>
      </c>
      <c r="D23" s="4"/>
      <c r="E23" s="4">
        <v>62.76</v>
      </c>
      <c r="F23" s="6">
        <f t="shared" si="0"/>
        <v>110305.09319999999</v>
      </c>
      <c r="G23" s="4"/>
      <c r="H23" s="4">
        <v>63.2</v>
      </c>
      <c r="I23" s="6">
        <f t="shared" si="1"/>
        <v>111078.424</v>
      </c>
      <c r="J23" s="4"/>
      <c r="K23" s="4">
        <v>46.79</v>
      </c>
      <c r="L23" s="6">
        <f t="shared" si="2"/>
        <v>82236.700299999997</v>
      </c>
      <c r="M23" s="4"/>
      <c r="N23" s="4">
        <v>38.6</v>
      </c>
      <c r="O23" s="6">
        <f t="shared" si="3"/>
        <v>67842.202000000005</v>
      </c>
      <c r="P23" s="4"/>
      <c r="Q23" s="4">
        <v>27.95</v>
      </c>
      <c r="R23" s="6">
        <f t="shared" si="4"/>
        <v>50103.17</v>
      </c>
      <c r="S23" s="4"/>
      <c r="T23" s="6">
        <v>49.99</v>
      </c>
      <c r="U23" s="6">
        <f t="shared" si="5"/>
        <v>89612.073999999993</v>
      </c>
      <c r="V23" s="4"/>
      <c r="W23" s="4">
        <v>71.45</v>
      </c>
      <c r="X23" s="4">
        <f t="shared" si="6"/>
        <v>128081.27</v>
      </c>
      <c r="Y23" s="6"/>
      <c r="Z23" s="6">
        <f t="shared" si="7"/>
        <v>360.73999999999995</v>
      </c>
      <c r="AA23" s="6">
        <f t="shared" si="7"/>
        <v>639258.93350000004</v>
      </c>
      <c r="AB23" s="6">
        <v>374.31619999999998</v>
      </c>
      <c r="AC23" s="1">
        <v>663975.89999999991</v>
      </c>
      <c r="AD23" s="8">
        <f t="shared" si="8"/>
        <v>-13.576200000000028</v>
      </c>
      <c r="AE23" s="8">
        <f t="shared" si="9"/>
        <v>-24716.966499999864</v>
      </c>
      <c r="AF23" s="8">
        <f t="shared" si="10"/>
        <v>-8.5975047827750046</v>
      </c>
    </row>
    <row r="24" spans="1:32" ht="17.25" customHeight="1">
      <c r="A24" s="4">
        <v>19</v>
      </c>
      <c r="B24" s="5" t="s">
        <v>25</v>
      </c>
      <c r="C24" s="6">
        <v>3261.2</v>
      </c>
      <c r="D24" s="4"/>
      <c r="E24" s="4">
        <v>80.55</v>
      </c>
      <c r="F24" s="6">
        <f t="shared" si="0"/>
        <v>141572.2635</v>
      </c>
      <c r="G24" s="4"/>
      <c r="H24" s="4">
        <v>83.97</v>
      </c>
      <c r="I24" s="6">
        <f t="shared" si="1"/>
        <v>147583.15289999999</v>
      </c>
      <c r="J24" s="4"/>
      <c r="K24" s="4">
        <v>60.57</v>
      </c>
      <c r="L24" s="6">
        <f t="shared" si="2"/>
        <v>106456.01489999999</v>
      </c>
      <c r="M24" s="4"/>
      <c r="N24" s="4">
        <v>45.19</v>
      </c>
      <c r="O24" s="6">
        <f t="shared" si="3"/>
        <v>79424.588299999989</v>
      </c>
      <c r="P24" s="4"/>
      <c r="Q24" s="6">
        <v>31.82</v>
      </c>
      <c r="R24" s="6">
        <f t="shared" si="4"/>
        <v>57040.531999999999</v>
      </c>
      <c r="S24" s="4"/>
      <c r="T24" s="6">
        <v>60.24</v>
      </c>
      <c r="U24" s="6">
        <f t="shared" si="5"/>
        <v>107986.224</v>
      </c>
      <c r="V24" s="4"/>
      <c r="W24" s="4">
        <v>97.78</v>
      </c>
      <c r="X24" s="4">
        <f t="shared" si="6"/>
        <v>175280.42799999999</v>
      </c>
      <c r="Y24" s="6"/>
      <c r="Z24" s="6">
        <f t="shared" si="7"/>
        <v>460.12</v>
      </c>
      <c r="AA24" s="6">
        <f t="shared" si="7"/>
        <v>815343.20360000001</v>
      </c>
      <c r="AB24" s="6">
        <v>520.91233999999997</v>
      </c>
      <c r="AC24" s="1">
        <v>924661.13</v>
      </c>
      <c r="AD24" s="8">
        <f t="shared" si="8"/>
        <v>-60.792339999999967</v>
      </c>
      <c r="AE24" s="8">
        <f t="shared" si="9"/>
        <v>-109317.9264</v>
      </c>
      <c r="AF24" s="8">
        <f t="shared" si="10"/>
        <v>-33.520767324911077</v>
      </c>
    </row>
    <row r="25" spans="1:32" ht="17.25" customHeight="1">
      <c r="A25" s="4">
        <v>20</v>
      </c>
      <c r="B25" s="5" t="s">
        <v>39</v>
      </c>
      <c r="C25" s="6">
        <v>1516</v>
      </c>
      <c r="D25" s="4"/>
      <c r="E25" s="4">
        <v>42.9</v>
      </c>
      <c r="F25" s="6">
        <f t="shared" si="0"/>
        <v>75399.752999999997</v>
      </c>
      <c r="G25" s="4"/>
      <c r="H25" s="4">
        <v>42.85</v>
      </c>
      <c r="I25" s="6">
        <f t="shared" si="1"/>
        <v>75311.874500000005</v>
      </c>
      <c r="J25" s="4"/>
      <c r="K25" s="4">
        <v>27.08</v>
      </c>
      <c r="L25" s="6">
        <f t="shared" si="2"/>
        <v>47594.995599999995</v>
      </c>
      <c r="M25" s="4"/>
      <c r="N25" s="4">
        <v>27.68</v>
      </c>
      <c r="O25" s="6">
        <f t="shared" si="3"/>
        <v>48649.537599999996</v>
      </c>
      <c r="P25" s="4"/>
      <c r="Q25" s="6">
        <v>22.86</v>
      </c>
      <c r="R25" s="6">
        <f t="shared" si="4"/>
        <v>40978.835999999996</v>
      </c>
      <c r="S25" s="4"/>
      <c r="T25" s="6">
        <v>31.68</v>
      </c>
      <c r="U25" s="6">
        <f t="shared" si="5"/>
        <v>56789.567999999999</v>
      </c>
      <c r="V25" s="4"/>
      <c r="W25" s="4">
        <v>48.57</v>
      </c>
      <c r="X25" s="4">
        <f t="shared" si="6"/>
        <v>87066.581999999995</v>
      </c>
      <c r="Y25" s="6"/>
      <c r="Z25" s="6">
        <f t="shared" si="7"/>
        <v>243.62</v>
      </c>
      <c r="AA25" s="6">
        <f t="shared" si="7"/>
        <v>431791.14669999998</v>
      </c>
      <c r="AB25" s="6">
        <v>243.57543999999999</v>
      </c>
      <c r="AC25" s="1">
        <v>432334.89</v>
      </c>
      <c r="AD25" s="8">
        <f t="shared" si="8"/>
        <v>4.4560000000018363E-2</v>
      </c>
      <c r="AE25" s="8">
        <f t="shared" si="9"/>
        <v>-543.74330000003101</v>
      </c>
      <c r="AF25" s="8">
        <f t="shared" si="10"/>
        <v>-0.35866972295516558</v>
      </c>
    </row>
    <row r="26" spans="1:32" ht="17.25" customHeight="1">
      <c r="A26" s="4">
        <v>21</v>
      </c>
      <c r="B26" s="5" t="s">
        <v>26</v>
      </c>
      <c r="C26" s="6">
        <v>2006.9</v>
      </c>
      <c r="D26" s="4"/>
      <c r="E26" s="4">
        <v>61.59</v>
      </c>
      <c r="F26" s="6">
        <f t="shared" si="0"/>
        <v>108248.7363</v>
      </c>
      <c r="G26" s="4"/>
      <c r="H26" s="4">
        <v>61.81</v>
      </c>
      <c r="I26" s="6">
        <f t="shared" si="1"/>
        <v>108635.4017</v>
      </c>
      <c r="J26" s="4"/>
      <c r="K26" s="4">
        <v>45.94</v>
      </c>
      <c r="L26" s="6">
        <f t="shared" si="2"/>
        <v>80742.765799999994</v>
      </c>
      <c r="M26" s="4"/>
      <c r="N26" s="4">
        <v>37.409999999999997</v>
      </c>
      <c r="O26" s="6">
        <f t="shared" si="3"/>
        <v>65750.693699999989</v>
      </c>
      <c r="P26" s="4"/>
      <c r="Q26" s="4">
        <v>25.66</v>
      </c>
      <c r="R26" s="6">
        <f t="shared" si="4"/>
        <v>45998.115999999995</v>
      </c>
      <c r="S26" s="4"/>
      <c r="T26" s="4">
        <v>48.01</v>
      </c>
      <c r="U26" s="6">
        <f t="shared" si="5"/>
        <v>86062.725999999995</v>
      </c>
      <c r="V26" s="4"/>
      <c r="W26" s="4">
        <v>71.06</v>
      </c>
      <c r="X26" s="4">
        <f t="shared" si="6"/>
        <v>127382.156</v>
      </c>
      <c r="Y26" s="6"/>
      <c r="Z26" s="6">
        <f t="shared" si="7"/>
        <v>351.48</v>
      </c>
      <c r="AA26" s="6">
        <f t="shared" si="7"/>
        <v>622820.59549999994</v>
      </c>
      <c r="AB26" s="6">
        <v>389.39363999999995</v>
      </c>
      <c r="AC26" s="1">
        <v>691206.97</v>
      </c>
      <c r="AD26" s="8">
        <f t="shared" si="8"/>
        <v>-37.91363999999993</v>
      </c>
      <c r="AE26" s="8">
        <f t="shared" si="9"/>
        <v>-68386.374500000034</v>
      </c>
      <c r="AF26" s="8">
        <f t="shared" si="10"/>
        <v>-34.075626339130018</v>
      </c>
    </row>
    <row r="27" spans="1:32" ht="17.25" customHeight="1">
      <c r="A27" s="4">
        <v>22</v>
      </c>
      <c r="B27" s="5" t="s">
        <v>40</v>
      </c>
      <c r="C27" s="6">
        <v>3069.1</v>
      </c>
      <c r="D27" s="4"/>
      <c r="E27" s="4">
        <v>68.25</v>
      </c>
      <c r="F27" s="6">
        <f t="shared" si="0"/>
        <v>119954.1525</v>
      </c>
      <c r="G27" s="4"/>
      <c r="H27" s="4">
        <v>69.209999999999994</v>
      </c>
      <c r="I27" s="6">
        <f t="shared" si="1"/>
        <v>121641.41969999998</v>
      </c>
      <c r="J27" s="4"/>
      <c r="K27" s="4">
        <v>51.44</v>
      </c>
      <c r="L27" s="6">
        <f t="shared" si="2"/>
        <v>90409.400799999989</v>
      </c>
      <c r="M27" s="4"/>
      <c r="N27" s="4">
        <v>41.54</v>
      </c>
      <c r="O27" s="6">
        <f t="shared" si="3"/>
        <v>73009.457799999989</v>
      </c>
      <c r="P27" s="4"/>
      <c r="Q27" s="4">
        <v>30.45</v>
      </c>
      <c r="R27" s="6">
        <f t="shared" si="4"/>
        <v>54584.67</v>
      </c>
      <c r="S27" s="4"/>
      <c r="T27" s="4">
        <v>54</v>
      </c>
      <c r="U27" s="6">
        <f t="shared" si="5"/>
        <v>96800.4</v>
      </c>
      <c r="V27" s="4"/>
      <c r="W27" s="4">
        <v>78.27</v>
      </c>
      <c r="X27" s="4">
        <f t="shared" si="6"/>
        <v>140306.802</v>
      </c>
      <c r="Y27" s="6"/>
      <c r="Z27" s="6">
        <f t="shared" si="7"/>
        <v>393.15999999999997</v>
      </c>
      <c r="AA27" s="6">
        <f t="shared" si="7"/>
        <v>696706.30279999995</v>
      </c>
      <c r="AB27" s="6">
        <v>454.50446399999998</v>
      </c>
      <c r="AC27" s="1">
        <v>806783.96</v>
      </c>
      <c r="AD27" s="8">
        <f t="shared" si="8"/>
        <v>-61.344464000000016</v>
      </c>
      <c r="AE27" s="8">
        <f t="shared" si="9"/>
        <v>-110077.65720000002</v>
      </c>
      <c r="AF27" s="8">
        <f t="shared" si="10"/>
        <v>-35.866428985696139</v>
      </c>
    </row>
    <row r="28" spans="1:32" ht="17.25" customHeight="1">
      <c r="A28" s="4">
        <v>23</v>
      </c>
      <c r="B28" s="5" t="s">
        <v>27</v>
      </c>
      <c r="C28" s="6">
        <v>3011</v>
      </c>
      <c r="D28" s="4"/>
      <c r="E28" s="4">
        <v>87.35</v>
      </c>
      <c r="F28" s="6">
        <f t="shared" si="0"/>
        <v>153523.7395</v>
      </c>
      <c r="G28" s="4"/>
      <c r="H28" s="4">
        <v>75.27</v>
      </c>
      <c r="I28" s="6">
        <f t="shared" si="1"/>
        <v>132292.29389999999</v>
      </c>
      <c r="J28" s="4"/>
      <c r="K28" s="4">
        <v>59.21</v>
      </c>
      <c r="L28" s="6">
        <f t="shared" si="2"/>
        <v>104065.7197</v>
      </c>
      <c r="M28" s="4"/>
      <c r="N28" s="4">
        <v>48.22</v>
      </c>
      <c r="O28" s="6">
        <f t="shared" si="3"/>
        <v>84750.025399999999</v>
      </c>
      <c r="P28" s="4"/>
      <c r="Q28" s="4">
        <v>34.880000000000003</v>
      </c>
      <c r="R28" s="6">
        <f t="shared" si="4"/>
        <v>62525.887999999999</v>
      </c>
      <c r="S28" s="4"/>
      <c r="T28" s="4">
        <v>59.97</v>
      </c>
      <c r="U28" s="6">
        <f t="shared" si="5"/>
        <v>107502.22199999999</v>
      </c>
      <c r="V28" s="4"/>
      <c r="W28" s="4">
        <v>89.42</v>
      </c>
      <c r="X28" s="4">
        <f t="shared" si="6"/>
        <v>160294.29199999999</v>
      </c>
      <c r="Y28" s="6"/>
      <c r="Z28" s="6">
        <f t="shared" si="7"/>
        <v>454.32</v>
      </c>
      <c r="AA28" s="6">
        <f t="shared" si="7"/>
        <v>804954.1804999999</v>
      </c>
      <c r="AB28" s="6">
        <v>485.47</v>
      </c>
      <c r="AC28" s="1">
        <v>861738.73</v>
      </c>
      <c r="AD28" s="8">
        <f t="shared" si="8"/>
        <v>-31.150000000000034</v>
      </c>
      <c r="AE28" s="8">
        <f t="shared" si="9"/>
        <v>-56784.549500000081</v>
      </c>
      <c r="AF28" s="8">
        <f t="shared" si="10"/>
        <v>-18.859033377615436</v>
      </c>
    </row>
    <row r="29" spans="1:32" ht="17.25" customHeight="1">
      <c r="A29" s="4">
        <v>24</v>
      </c>
      <c r="B29" s="5" t="s">
        <v>41</v>
      </c>
      <c r="C29" s="6">
        <v>2339.6</v>
      </c>
      <c r="D29" s="4"/>
      <c r="E29" s="4">
        <v>56.98</v>
      </c>
      <c r="F29" s="6">
        <f t="shared" si="0"/>
        <v>100146.33859999999</v>
      </c>
      <c r="G29" s="4"/>
      <c r="H29" s="4">
        <v>59.78</v>
      </c>
      <c r="I29" s="6">
        <f t="shared" si="1"/>
        <v>105067.5346</v>
      </c>
      <c r="J29" s="4"/>
      <c r="K29" s="4">
        <v>43.14</v>
      </c>
      <c r="L29" s="6">
        <f t="shared" si="2"/>
        <v>75821.569799999997</v>
      </c>
      <c r="M29" s="4"/>
      <c r="N29" s="4">
        <v>34.68</v>
      </c>
      <c r="O29" s="6">
        <f t="shared" si="3"/>
        <v>60952.527599999994</v>
      </c>
      <c r="P29" s="4"/>
      <c r="Q29" s="4">
        <v>25.54</v>
      </c>
      <c r="R29" s="6">
        <f t="shared" si="4"/>
        <v>45783.003999999994</v>
      </c>
      <c r="S29" s="4"/>
      <c r="T29" s="4">
        <v>44.88</v>
      </c>
      <c r="U29" s="6">
        <f t="shared" si="5"/>
        <v>80451.888000000006</v>
      </c>
      <c r="V29" s="4"/>
      <c r="W29" s="4">
        <v>67.150000000000006</v>
      </c>
      <c r="X29" s="4">
        <f t="shared" si="6"/>
        <v>120373.09000000001</v>
      </c>
      <c r="Y29" s="6"/>
      <c r="Z29" s="6">
        <f t="shared" si="7"/>
        <v>332.15</v>
      </c>
      <c r="AA29" s="6">
        <f t="shared" si="7"/>
        <v>588595.95259999996</v>
      </c>
      <c r="AB29" s="6">
        <v>364.22783999999996</v>
      </c>
      <c r="AC29" s="1">
        <v>645790.51</v>
      </c>
      <c r="AD29" s="8">
        <f t="shared" si="8"/>
        <v>-32.077839999999981</v>
      </c>
      <c r="AE29" s="8">
        <f t="shared" si="9"/>
        <v>-57194.557400000049</v>
      </c>
      <c r="AF29" s="8">
        <f t="shared" si="10"/>
        <v>-24.446297401265195</v>
      </c>
    </row>
    <row r="30" spans="1:32" ht="17.25" customHeight="1">
      <c r="A30" s="4">
        <v>25</v>
      </c>
      <c r="B30" s="5" t="s">
        <v>28</v>
      </c>
      <c r="C30" s="6">
        <v>3213</v>
      </c>
      <c r="D30" s="4"/>
      <c r="E30" s="4">
        <v>75.319999999999993</v>
      </c>
      <c r="F30" s="6">
        <f t="shared" si="0"/>
        <v>132380.17239999998</v>
      </c>
      <c r="G30" s="4"/>
      <c r="H30" s="4">
        <v>75.650000000000006</v>
      </c>
      <c r="I30" s="6">
        <f t="shared" si="1"/>
        <v>132960.17050000001</v>
      </c>
      <c r="J30" s="4"/>
      <c r="K30" s="4">
        <v>55.82</v>
      </c>
      <c r="L30" s="6">
        <f t="shared" si="2"/>
        <v>98107.557399999991</v>
      </c>
      <c r="M30" s="4"/>
      <c r="N30" s="4">
        <v>44.94</v>
      </c>
      <c r="O30" s="6">
        <f t="shared" si="3"/>
        <v>78985.195799999987</v>
      </c>
      <c r="P30" s="4"/>
      <c r="Q30" s="4">
        <v>31.72</v>
      </c>
      <c r="R30" s="6">
        <f t="shared" si="4"/>
        <v>56861.271999999997</v>
      </c>
      <c r="S30" s="4"/>
      <c r="T30" s="4">
        <v>57.93</v>
      </c>
      <c r="U30" s="6">
        <f t="shared" si="5"/>
        <v>103845.318</v>
      </c>
      <c r="V30" s="4"/>
      <c r="W30" s="4">
        <v>85</v>
      </c>
      <c r="X30" s="4">
        <f t="shared" si="6"/>
        <v>152371</v>
      </c>
      <c r="Y30" s="6"/>
      <c r="Z30" s="6">
        <f t="shared" si="7"/>
        <v>426.38</v>
      </c>
      <c r="AA30" s="6">
        <f t="shared" si="7"/>
        <v>755510.68609999993</v>
      </c>
      <c r="AB30" s="6">
        <v>453.80412000000007</v>
      </c>
      <c r="AC30" s="1">
        <v>805540.54999999981</v>
      </c>
      <c r="AD30" s="8">
        <f t="shared" si="8"/>
        <v>-27.424120000000073</v>
      </c>
      <c r="AE30" s="8">
        <f t="shared" si="9"/>
        <v>-50029.86389999988</v>
      </c>
      <c r="AF30" s="8">
        <f t="shared" si="10"/>
        <v>-15.571074976657293</v>
      </c>
    </row>
    <row r="31" spans="1:32" ht="17.25" customHeight="1">
      <c r="A31" s="4">
        <v>26</v>
      </c>
      <c r="B31" s="5" t="s">
        <v>42</v>
      </c>
      <c r="C31" s="6">
        <v>3206.3</v>
      </c>
      <c r="D31" s="4"/>
      <c r="E31" s="4">
        <v>78.099999999999994</v>
      </c>
      <c r="F31" s="6">
        <f t="shared" si="0"/>
        <v>137266.21699999998</v>
      </c>
      <c r="G31" s="4"/>
      <c r="H31" s="4">
        <v>74.349999999999994</v>
      </c>
      <c r="I31" s="6">
        <f t="shared" si="1"/>
        <v>130675.32949999999</v>
      </c>
      <c r="J31" s="4"/>
      <c r="K31" s="4">
        <v>59.46</v>
      </c>
      <c r="L31" s="6">
        <f t="shared" si="2"/>
        <v>104505.1122</v>
      </c>
      <c r="M31" s="4"/>
      <c r="N31" s="4">
        <v>54.46</v>
      </c>
      <c r="O31" s="6">
        <f t="shared" si="3"/>
        <v>95717.262199999997</v>
      </c>
      <c r="P31" s="4"/>
      <c r="Q31" s="4">
        <v>32.5</v>
      </c>
      <c r="R31" s="6">
        <f t="shared" si="4"/>
        <v>58259.5</v>
      </c>
      <c r="S31" s="4"/>
      <c r="T31" s="4">
        <v>58.95</v>
      </c>
      <c r="U31" s="6">
        <f t="shared" si="5"/>
        <v>105673.77</v>
      </c>
      <c r="V31" s="4"/>
      <c r="W31" s="4">
        <v>90.13</v>
      </c>
      <c r="X31" s="4">
        <f t="shared" si="6"/>
        <v>161567.03799999997</v>
      </c>
      <c r="Y31" s="6"/>
      <c r="Z31" s="6">
        <f t="shared" si="7"/>
        <v>447.95</v>
      </c>
      <c r="AA31" s="6">
        <f t="shared" si="7"/>
        <v>793664.22889999987</v>
      </c>
      <c r="AB31" s="6">
        <v>546.71</v>
      </c>
      <c r="AC31" s="1">
        <v>970429.29</v>
      </c>
      <c r="AD31" s="8">
        <f t="shared" si="8"/>
        <v>-98.760000000000048</v>
      </c>
      <c r="AE31" s="8">
        <f t="shared" si="9"/>
        <v>-176765.06110000017</v>
      </c>
      <c r="AF31" s="8">
        <f t="shared" si="10"/>
        <v>-55.130543336556201</v>
      </c>
    </row>
    <row r="32" spans="1:32" ht="17.25" customHeight="1">
      <c r="A32" s="4">
        <v>27</v>
      </c>
      <c r="B32" s="5" t="s">
        <v>29</v>
      </c>
      <c r="C32" s="6">
        <v>3144.1</v>
      </c>
      <c r="D32" s="4"/>
      <c r="E32" s="4">
        <v>82.57</v>
      </c>
      <c r="F32" s="6">
        <f t="shared" si="0"/>
        <v>145122.55489999999</v>
      </c>
      <c r="G32" s="4"/>
      <c r="H32" s="4">
        <v>83.94</v>
      </c>
      <c r="I32" s="6">
        <f t="shared" si="1"/>
        <v>147530.4258</v>
      </c>
      <c r="J32" s="4"/>
      <c r="K32" s="4">
        <v>61.55</v>
      </c>
      <c r="L32" s="6">
        <f t="shared" si="2"/>
        <v>108178.43349999998</v>
      </c>
      <c r="M32" s="4"/>
      <c r="N32" s="4">
        <v>48.55</v>
      </c>
      <c r="O32" s="6">
        <f t="shared" si="3"/>
        <v>85330.023499999996</v>
      </c>
      <c r="P32" s="4"/>
      <c r="Q32" s="4">
        <v>34.29</v>
      </c>
      <c r="R32" s="6">
        <f t="shared" si="4"/>
        <v>61468.253999999994</v>
      </c>
      <c r="S32" s="4"/>
      <c r="T32" s="4">
        <v>62.3</v>
      </c>
      <c r="U32" s="6">
        <f t="shared" si="5"/>
        <v>111678.98</v>
      </c>
      <c r="V32" s="4"/>
      <c r="W32" s="4">
        <v>94.47</v>
      </c>
      <c r="X32" s="4">
        <f t="shared" si="6"/>
        <v>169346.92199999999</v>
      </c>
      <c r="Y32" s="6"/>
      <c r="Z32" s="6">
        <f t="shared" si="7"/>
        <v>467.67000000000007</v>
      </c>
      <c r="AA32" s="6">
        <f t="shared" si="7"/>
        <v>828655.59369999997</v>
      </c>
      <c r="AB32" s="6">
        <v>505.44393700000001</v>
      </c>
      <c r="AC32" s="1">
        <v>897217.1399999999</v>
      </c>
      <c r="AD32" s="8">
        <f t="shared" si="8"/>
        <v>-37.773936999999933</v>
      </c>
      <c r="AE32" s="8">
        <f t="shared" si="9"/>
        <v>-68561.546299999929</v>
      </c>
      <c r="AF32" s="8">
        <f t="shared" si="10"/>
        <v>-21.806414013549166</v>
      </c>
    </row>
    <row r="33" spans="1:32" ht="17.25" customHeight="1">
      <c r="A33" s="4">
        <v>28</v>
      </c>
      <c r="B33" s="5" t="s">
        <v>30</v>
      </c>
      <c r="C33" s="6">
        <v>2940.3</v>
      </c>
      <c r="D33" s="4"/>
      <c r="E33" s="4">
        <v>73.069999999999993</v>
      </c>
      <c r="F33" s="6">
        <f t="shared" si="0"/>
        <v>128425.63989999998</v>
      </c>
      <c r="G33" s="4"/>
      <c r="H33" s="4">
        <v>74.48</v>
      </c>
      <c r="I33" s="6">
        <f t="shared" si="1"/>
        <v>130903.81360000001</v>
      </c>
      <c r="J33" s="4"/>
      <c r="K33" s="4">
        <v>55.58</v>
      </c>
      <c r="L33" s="6">
        <f t="shared" si="2"/>
        <v>97685.74059999999</v>
      </c>
      <c r="M33" s="4"/>
      <c r="N33" s="4">
        <v>43.72</v>
      </c>
      <c r="O33" s="6">
        <f t="shared" si="3"/>
        <v>76840.960399999996</v>
      </c>
      <c r="P33" s="4"/>
      <c r="Q33" s="4">
        <v>30.3</v>
      </c>
      <c r="R33" s="6">
        <f t="shared" si="4"/>
        <v>54315.78</v>
      </c>
      <c r="S33" s="4"/>
      <c r="T33" s="4">
        <v>55.01</v>
      </c>
      <c r="U33" s="6">
        <f t="shared" si="5"/>
        <v>98610.925999999992</v>
      </c>
      <c r="V33" s="4"/>
      <c r="W33" s="4">
        <v>83.57</v>
      </c>
      <c r="X33" s="4">
        <f t="shared" si="6"/>
        <v>149807.58199999997</v>
      </c>
      <c r="Y33" s="6"/>
      <c r="Z33" s="6">
        <f t="shared" si="7"/>
        <v>415.72999999999996</v>
      </c>
      <c r="AA33" s="6">
        <f t="shared" si="7"/>
        <v>736590.44249999989</v>
      </c>
      <c r="AB33" s="6">
        <v>436.99065100000001</v>
      </c>
      <c r="AC33" s="1">
        <v>775754.71</v>
      </c>
      <c r="AD33" s="8">
        <f t="shared" si="8"/>
        <v>-21.260651000000053</v>
      </c>
      <c r="AE33" s="8">
        <f t="shared" si="9"/>
        <v>-39164.267500000075</v>
      </c>
      <c r="AF33" s="8">
        <f t="shared" si="10"/>
        <v>-13.319820256436442</v>
      </c>
    </row>
    <row r="34" spans="1:32" ht="17.25" customHeight="1">
      <c r="A34" s="4">
        <v>29</v>
      </c>
      <c r="B34" s="5" t="s">
        <v>43</v>
      </c>
      <c r="C34" s="6">
        <v>2140.1999999999998</v>
      </c>
      <c r="D34" s="4"/>
      <c r="E34" s="4">
        <v>50.17</v>
      </c>
      <c r="F34" s="6">
        <f t="shared" si="0"/>
        <v>88177.286900000006</v>
      </c>
      <c r="G34" s="4"/>
      <c r="H34" s="4">
        <v>51.22</v>
      </c>
      <c r="I34" s="6">
        <f t="shared" si="1"/>
        <v>90022.73539999999</v>
      </c>
      <c r="J34" s="4"/>
      <c r="K34" s="4">
        <v>37.630000000000003</v>
      </c>
      <c r="L34" s="6">
        <f t="shared" si="2"/>
        <v>66137.359100000001</v>
      </c>
      <c r="M34" s="4"/>
      <c r="N34" s="4">
        <v>30.84</v>
      </c>
      <c r="O34" s="6">
        <f t="shared" si="3"/>
        <v>54203.4588</v>
      </c>
      <c r="P34" s="4"/>
      <c r="Q34" s="4">
        <v>21.18</v>
      </c>
      <c r="R34" s="6">
        <f t="shared" si="4"/>
        <v>37967.267999999996</v>
      </c>
      <c r="S34" s="4"/>
      <c r="T34" s="4">
        <v>38.57</v>
      </c>
      <c r="U34" s="6">
        <f t="shared" si="5"/>
        <v>69140.581999999995</v>
      </c>
      <c r="V34" s="4"/>
      <c r="W34" s="4">
        <v>59.85</v>
      </c>
      <c r="X34" s="4">
        <f t="shared" si="6"/>
        <v>107287.11</v>
      </c>
      <c r="Y34" s="6"/>
      <c r="Z34" s="6">
        <f t="shared" si="7"/>
        <v>289.46000000000004</v>
      </c>
      <c r="AA34" s="6">
        <f t="shared" si="7"/>
        <v>512935.8002</v>
      </c>
      <c r="AB34" s="6">
        <v>316.96269900000004</v>
      </c>
      <c r="AC34" s="1">
        <v>562650.07000000007</v>
      </c>
      <c r="AD34" s="8">
        <f t="shared" si="8"/>
        <v>-27.502699000000007</v>
      </c>
      <c r="AE34" s="8">
        <f t="shared" si="9"/>
        <v>-49714.269800000067</v>
      </c>
      <c r="AF34" s="8">
        <f t="shared" si="10"/>
        <v>-23.228796280721461</v>
      </c>
    </row>
    <row r="35" spans="1:32" ht="17.25" customHeight="1">
      <c r="A35" s="4">
        <v>30</v>
      </c>
      <c r="B35" s="5" t="s">
        <v>31</v>
      </c>
      <c r="C35" s="6">
        <v>2563.8000000000002</v>
      </c>
      <c r="D35" s="4"/>
      <c r="E35" s="6">
        <v>68.650000000000006</v>
      </c>
      <c r="F35" s="6">
        <f t="shared" si="0"/>
        <v>120657.1805</v>
      </c>
      <c r="G35" s="4"/>
      <c r="H35" s="4">
        <v>69.78</v>
      </c>
      <c r="I35" s="6">
        <f t="shared" si="1"/>
        <v>122643.2346</v>
      </c>
      <c r="J35" s="4"/>
      <c r="K35" s="4">
        <v>51.44</v>
      </c>
      <c r="L35" s="6">
        <f t="shared" si="2"/>
        <v>90409.400799999989</v>
      </c>
      <c r="M35" s="4"/>
      <c r="N35" s="4">
        <v>40.119999999999997</v>
      </c>
      <c r="O35" s="6">
        <f t="shared" si="3"/>
        <v>70513.708399999989</v>
      </c>
      <c r="P35" s="4"/>
      <c r="Q35" s="4">
        <v>15.53</v>
      </c>
      <c r="R35" s="6">
        <f t="shared" si="4"/>
        <v>27839.077999999998</v>
      </c>
      <c r="S35" s="4"/>
      <c r="T35" s="4">
        <v>35.74</v>
      </c>
      <c r="U35" s="6">
        <f t="shared" si="5"/>
        <v>64067.523999999998</v>
      </c>
      <c r="V35" s="1"/>
      <c r="W35" s="4">
        <v>66.62</v>
      </c>
      <c r="X35" s="4">
        <f t="shared" si="6"/>
        <v>119423.012</v>
      </c>
      <c r="Y35" s="6"/>
      <c r="Z35" s="6">
        <f t="shared" si="7"/>
        <v>347.88</v>
      </c>
      <c r="AA35" s="6">
        <f t="shared" si="7"/>
        <v>615553.13829999999</v>
      </c>
      <c r="AB35" s="6">
        <v>461.33874100000003</v>
      </c>
      <c r="AC35" s="1">
        <v>818899.08000000007</v>
      </c>
      <c r="AD35" s="8">
        <f t="shared" si="8"/>
        <v>-113.45874100000003</v>
      </c>
      <c r="AE35" s="8">
        <f t="shared" si="9"/>
        <v>-203345.94170000008</v>
      </c>
      <c r="AF35" s="8">
        <f t="shared" si="10"/>
        <v>-79.314276347609038</v>
      </c>
    </row>
    <row r="36" spans="1:32" ht="17.25" customHeight="1">
      <c r="A36" s="4">
        <v>31</v>
      </c>
      <c r="B36" s="5" t="s">
        <v>32</v>
      </c>
      <c r="C36" s="6">
        <v>3199.9</v>
      </c>
      <c r="D36" s="4"/>
      <c r="E36" s="6">
        <v>87.17</v>
      </c>
      <c r="F36" s="6">
        <f t="shared" si="0"/>
        <v>153207.3769</v>
      </c>
      <c r="G36" s="4"/>
      <c r="H36" s="4">
        <v>87.8</v>
      </c>
      <c r="I36" s="6">
        <f t="shared" si="1"/>
        <v>154314.64599999998</v>
      </c>
      <c r="J36" s="4"/>
      <c r="K36" s="4">
        <v>66.430000000000007</v>
      </c>
      <c r="L36" s="6">
        <f t="shared" si="2"/>
        <v>116755.3751</v>
      </c>
      <c r="M36" s="4"/>
      <c r="N36" s="4">
        <v>53.02</v>
      </c>
      <c r="O36" s="6">
        <f t="shared" si="3"/>
        <v>93186.361400000009</v>
      </c>
      <c r="P36" s="4"/>
      <c r="Q36" s="6">
        <v>36.590000000000003</v>
      </c>
      <c r="R36" s="6">
        <f t="shared" si="4"/>
        <v>65591.233999999997</v>
      </c>
      <c r="S36" s="4"/>
      <c r="T36" s="6">
        <v>68.52</v>
      </c>
      <c r="U36" s="6">
        <f t="shared" si="5"/>
        <v>122828.95199999999</v>
      </c>
      <c r="V36" s="4"/>
      <c r="W36" s="4">
        <v>103.34</v>
      </c>
      <c r="X36" s="4">
        <f t="shared" si="6"/>
        <v>185247.28399999999</v>
      </c>
      <c r="Y36" s="6"/>
      <c r="Z36" s="6">
        <f t="shared" si="7"/>
        <v>502.87</v>
      </c>
      <c r="AA36" s="6">
        <f t="shared" si="7"/>
        <v>891131.22940000007</v>
      </c>
      <c r="AB36" s="6">
        <v>512.59194000000002</v>
      </c>
      <c r="AC36" s="1">
        <v>909893.99</v>
      </c>
      <c r="AD36" s="8">
        <f t="shared" si="8"/>
        <v>-9.7219400000000178</v>
      </c>
      <c r="AE36" s="8">
        <f t="shared" si="9"/>
        <v>-18762.760599999921</v>
      </c>
      <c r="AF36" s="8">
        <f t="shared" si="10"/>
        <v>-5.8635459233100784</v>
      </c>
    </row>
    <row r="37" spans="1:32" ht="17.25" customHeight="1">
      <c r="A37" s="4">
        <v>32</v>
      </c>
      <c r="B37" s="5" t="s">
        <v>44</v>
      </c>
      <c r="C37" s="6">
        <v>1070.0999999999999</v>
      </c>
      <c r="D37" s="4"/>
      <c r="E37" s="4">
        <v>27.89</v>
      </c>
      <c r="F37" s="6">
        <f t="shared" si="0"/>
        <v>49018.6273</v>
      </c>
      <c r="G37" s="4"/>
      <c r="H37" s="4">
        <v>28.7</v>
      </c>
      <c r="I37" s="6">
        <f t="shared" si="1"/>
        <v>50442.258999999998</v>
      </c>
      <c r="J37" s="4"/>
      <c r="K37" s="4">
        <v>21.63</v>
      </c>
      <c r="L37" s="6">
        <f t="shared" si="2"/>
        <v>38016.239099999999</v>
      </c>
      <c r="M37" s="4"/>
      <c r="N37" s="4">
        <v>17.36</v>
      </c>
      <c r="O37" s="6">
        <f t="shared" si="3"/>
        <v>30511.415199999999</v>
      </c>
      <c r="P37" s="4"/>
      <c r="Q37" s="6">
        <v>20.9</v>
      </c>
      <c r="R37" s="6">
        <f t="shared" si="4"/>
        <v>37465.339999999997</v>
      </c>
      <c r="S37" s="4"/>
      <c r="T37" s="4">
        <v>25.94</v>
      </c>
      <c r="U37" s="6">
        <f t="shared" si="5"/>
        <v>46500.044000000002</v>
      </c>
      <c r="V37" s="4"/>
      <c r="W37" s="4">
        <v>20.47</v>
      </c>
      <c r="X37" s="4">
        <f t="shared" si="6"/>
        <v>36694.521999999997</v>
      </c>
      <c r="Y37" s="6"/>
      <c r="Z37" s="6">
        <f t="shared" si="7"/>
        <v>162.88999999999999</v>
      </c>
      <c r="AA37" s="6">
        <f t="shared" si="7"/>
        <v>288648.44659999997</v>
      </c>
      <c r="AB37" s="6">
        <v>170.65954800000003</v>
      </c>
      <c r="AC37" s="1">
        <v>302935.34000000003</v>
      </c>
      <c r="AD37" s="8">
        <f t="shared" si="8"/>
        <v>-7.769548000000043</v>
      </c>
      <c r="AE37" s="8">
        <f t="shared" si="9"/>
        <v>-14286.893400000059</v>
      </c>
      <c r="AF37" s="8">
        <f t="shared" si="10"/>
        <v>-13.350989066442445</v>
      </c>
    </row>
    <row r="38" spans="1:32" s="20" customFormat="1" ht="17.25" customHeight="1">
      <c r="A38" s="4">
        <v>33</v>
      </c>
      <c r="B38" s="5" t="s">
        <v>45</v>
      </c>
      <c r="C38" s="19">
        <v>1083.22</v>
      </c>
      <c r="D38" s="18"/>
      <c r="E38" s="18">
        <v>25.82</v>
      </c>
      <c r="F38" s="6">
        <f t="shared" si="0"/>
        <v>45380.457399999999</v>
      </c>
      <c r="G38" s="18"/>
      <c r="H38" s="18">
        <v>26.38</v>
      </c>
      <c r="I38" s="6">
        <f t="shared" si="1"/>
        <v>46364.696599999996</v>
      </c>
      <c r="J38" s="18"/>
      <c r="K38" s="18">
        <v>19.78</v>
      </c>
      <c r="L38" s="6">
        <f t="shared" si="2"/>
        <v>34764.734600000003</v>
      </c>
      <c r="M38" s="18"/>
      <c r="N38" s="18">
        <v>16.2</v>
      </c>
      <c r="O38" s="6">
        <f t="shared" si="3"/>
        <v>28472.633999999998</v>
      </c>
      <c r="P38" s="18"/>
      <c r="Q38" s="18">
        <v>19.399999999999999</v>
      </c>
      <c r="R38" s="6">
        <f t="shared" si="4"/>
        <v>34776.439999999995</v>
      </c>
      <c r="S38" s="18"/>
      <c r="T38" s="18">
        <v>19.329999999999998</v>
      </c>
      <c r="U38" s="6">
        <f t="shared" si="5"/>
        <v>34650.957999999999</v>
      </c>
      <c r="V38" s="18"/>
      <c r="W38" s="18">
        <v>28.98</v>
      </c>
      <c r="X38" s="4">
        <f t="shared" si="6"/>
        <v>51949.547999999995</v>
      </c>
      <c r="Y38" s="6"/>
      <c r="Z38" s="6">
        <f t="shared" si="7"/>
        <v>155.89000000000001</v>
      </c>
      <c r="AA38" s="6">
        <f t="shared" si="7"/>
        <v>276359.46860000002</v>
      </c>
      <c r="AB38" s="6">
        <v>158.05000000000001</v>
      </c>
      <c r="AC38" s="18">
        <v>280599.96000000002</v>
      </c>
      <c r="AD38" s="19">
        <f t="shared" si="8"/>
        <v>-2.1599999999999966</v>
      </c>
      <c r="AE38" s="19">
        <f t="shared" si="9"/>
        <v>-4240.491399999999</v>
      </c>
      <c r="AF38" s="19">
        <f t="shared" si="10"/>
        <v>-3.9147092926644622</v>
      </c>
    </row>
    <row r="39" spans="1:32" ht="17.25" customHeight="1">
      <c r="A39" s="4">
        <v>34</v>
      </c>
      <c r="B39" s="5" t="s">
        <v>46</v>
      </c>
      <c r="C39" s="8">
        <v>2127</v>
      </c>
      <c r="D39" s="1"/>
      <c r="E39" s="1">
        <v>63.99</v>
      </c>
      <c r="F39" s="6">
        <f t="shared" si="0"/>
        <v>112466.90429999999</v>
      </c>
      <c r="G39" s="1"/>
      <c r="H39" s="1">
        <v>66.459999999999994</v>
      </c>
      <c r="I39" s="6">
        <f t="shared" si="1"/>
        <v>116808.10219999998</v>
      </c>
      <c r="J39" s="1"/>
      <c r="K39" s="1">
        <v>50.14</v>
      </c>
      <c r="L39" s="6">
        <f t="shared" si="2"/>
        <v>88124.559800000003</v>
      </c>
      <c r="M39" s="1"/>
      <c r="N39" s="1">
        <v>46.93</v>
      </c>
      <c r="O39" s="6">
        <f t="shared" si="3"/>
        <v>82482.7601</v>
      </c>
      <c r="P39" s="1"/>
      <c r="Q39" s="1">
        <v>24.74</v>
      </c>
      <c r="R39" s="6">
        <f t="shared" si="4"/>
        <v>44348.923999999992</v>
      </c>
      <c r="S39" s="1"/>
      <c r="T39" s="1">
        <v>41.56</v>
      </c>
      <c r="U39" s="6">
        <f t="shared" si="5"/>
        <v>74500.456000000006</v>
      </c>
      <c r="V39" s="1"/>
      <c r="W39" s="1">
        <v>61.03</v>
      </c>
      <c r="X39" s="4">
        <f t="shared" si="6"/>
        <v>109402.378</v>
      </c>
      <c r="Y39" s="6"/>
      <c r="Z39" s="6">
        <f t="shared" si="7"/>
        <v>354.85</v>
      </c>
      <c r="AA39" s="6">
        <f t="shared" si="7"/>
        <v>628134.08439999993</v>
      </c>
      <c r="AB39" s="6">
        <v>366</v>
      </c>
      <c r="AC39" s="1">
        <v>649706.3600000001</v>
      </c>
      <c r="AD39" s="8">
        <f t="shared" si="8"/>
        <v>-11.149999999999977</v>
      </c>
      <c r="AE39" s="8">
        <f t="shared" si="9"/>
        <v>-21572.275600000168</v>
      </c>
      <c r="AF39" s="8">
        <f t="shared" si="10"/>
        <v>-10.142113587212116</v>
      </c>
    </row>
    <row r="40" spans="1:32" ht="17.25" customHeight="1">
      <c r="A40" s="4">
        <v>35</v>
      </c>
      <c r="B40" s="5" t="s">
        <v>47</v>
      </c>
      <c r="C40" s="8">
        <v>2140.1999999999998</v>
      </c>
      <c r="D40" s="1"/>
      <c r="E40" s="1">
        <v>59.02</v>
      </c>
      <c r="F40" s="6">
        <f t="shared" si="0"/>
        <v>103731.78140000001</v>
      </c>
      <c r="G40" s="1"/>
      <c r="H40" s="1">
        <v>59.85</v>
      </c>
      <c r="I40" s="6">
        <f t="shared" si="1"/>
        <v>105190.56449999999</v>
      </c>
      <c r="J40" s="1"/>
      <c r="K40" s="1">
        <v>44.6</v>
      </c>
      <c r="L40" s="6">
        <f t="shared" si="2"/>
        <v>78387.622000000003</v>
      </c>
      <c r="M40" s="1"/>
      <c r="N40" s="1">
        <v>35.92</v>
      </c>
      <c r="O40" s="6">
        <f t="shared" si="3"/>
        <v>63131.914400000001</v>
      </c>
      <c r="P40" s="1"/>
      <c r="Q40" s="1">
        <v>23.93</v>
      </c>
      <c r="R40" s="6">
        <f t="shared" si="4"/>
        <v>42896.917999999998</v>
      </c>
      <c r="S40" s="1"/>
      <c r="T40" s="1">
        <v>42.38</v>
      </c>
      <c r="U40" s="6">
        <f t="shared" si="5"/>
        <v>75970.388000000006</v>
      </c>
      <c r="V40" s="1"/>
      <c r="W40" s="1">
        <v>69.41</v>
      </c>
      <c r="X40" s="4">
        <f t="shared" si="6"/>
        <v>124424.36599999999</v>
      </c>
      <c r="Y40" s="6"/>
      <c r="Z40" s="6">
        <f t="shared" si="7"/>
        <v>335.11</v>
      </c>
      <c r="AA40" s="6">
        <f t="shared" si="7"/>
        <v>593733.55430000008</v>
      </c>
      <c r="AB40" s="6">
        <v>389.1</v>
      </c>
      <c r="AC40" s="1">
        <v>690700.24</v>
      </c>
      <c r="AD40" s="8">
        <f t="shared" si="8"/>
        <v>-53.990000000000009</v>
      </c>
      <c r="AE40" s="8">
        <f t="shared" si="9"/>
        <v>-96966.685699999915</v>
      </c>
      <c r="AF40" s="8">
        <f t="shared" si="10"/>
        <v>-45.307301046631117</v>
      </c>
    </row>
    <row r="41" spans="1:32" ht="17.25" customHeight="1">
      <c r="A41" s="4">
        <v>36</v>
      </c>
      <c r="B41" s="5" t="s">
        <v>48</v>
      </c>
      <c r="C41" s="8">
        <v>5614.9</v>
      </c>
      <c r="D41" s="1"/>
      <c r="E41" s="1">
        <v>141.99</v>
      </c>
      <c r="F41" s="6">
        <f t="shared" si="0"/>
        <v>249557.36430000002</v>
      </c>
      <c r="G41" s="1"/>
      <c r="H41" s="1">
        <v>145.97</v>
      </c>
      <c r="I41" s="6">
        <f t="shared" si="1"/>
        <v>256552.49289999998</v>
      </c>
      <c r="J41" s="1"/>
      <c r="K41" s="1">
        <v>110.42</v>
      </c>
      <c r="L41" s="6">
        <f t="shared" si="2"/>
        <v>194070.87940000001</v>
      </c>
      <c r="M41" s="1"/>
      <c r="N41" s="1">
        <v>86.69</v>
      </c>
      <c r="O41" s="6">
        <f t="shared" si="3"/>
        <v>152363.7433</v>
      </c>
      <c r="P41" s="1"/>
      <c r="Q41" s="1">
        <v>52.06</v>
      </c>
      <c r="R41" s="6">
        <f t="shared" si="4"/>
        <v>93322.755999999994</v>
      </c>
      <c r="S41" s="1"/>
      <c r="T41" s="1">
        <v>107.37</v>
      </c>
      <c r="U41" s="6">
        <f t="shared" si="5"/>
        <v>192471.462</v>
      </c>
      <c r="V41" s="1"/>
      <c r="W41" s="1">
        <v>158.22</v>
      </c>
      <c r="X41" s="4">
        <f t="shared" si="6"/>
        <v>283625.17199999996</v>
      </c>
      <c r="Y41" s="6"/>
      <c r="Z41" s="6">
        <f t="shared" si="7"/>
        <v>802.72000000000014</v>
      </c>
      <c r="AA41" s="6">
        <f t="shared" si="7"/>
        <v>1421963.8699</v>
      </c>
      <c r="AB41" s="6">
        <v>832.99</v>
      </c>
      <c r="AC41" s="1">
        <v>1478458.99</v>
      </c>
      <c r="AD41" s="8">
        <f t="shared" si="8"/>
        <v>-30.269999999999868</v>
      </c>
      <c r="AE41" s="8">
        <f t="shared" si="9"/>
        <v>-56495.120099999942</v>
      </c>
      <c r="AF41" s="8">
        <f t="shared" si="10"/>
        <v>-10.061643145915323</v>
      </c>
    </row>
    <row r="42" spans="1:32" ht="17.25" customHeight="1">
      <c r="A42" s="4">
        <v>37</v>
      </c>
      <c r="B42" s="5" t="s">
        <v>103</v>
      </c>
      <c r="C42" s="8">
        <v>1082.4000000000001</v>
      </c>
      <c r="D42" s="1"/>
      <c r="E42" s="1">
        <v>33.51</v>
      </c>
      <c r="F42" s="6">
        <f t="shared" si="0"/>
        <v>58896.170699999995</v>
      </c>
      <c r="G42" s="1"/>
      <c r="H42" s="1">
        <v>33.92</v>
      </c>
      <c r="I42" s="6">
        <f t="shared" si="1"/>
        <v>59616.774400000002</v>
      </c>
      <c r="J42" s="1"/>
      <c r="K42" s="1">
        <v>25.63</v>
      </c>
      <c r="L42" s="6">
        <f t="shared" si="2"/>
        <v>45046.519099999998</v>
      </c>
      <c r="M42" s="1"/>
      <c r="N42" s="1">
        <v>20.73</v>
      </c>
      <c r="O42" s="6">
        <f t="shared" si="3"/>
        <v>36434.426099999997</v>
      </c>
      <c r="P42" s="1"/>
      <c r="Q42" s="1">
        <v>15.78</v>
      </c>
      <c r="R42" s="6">
        <f t="shared" si="4"/>
        <v>28287.227999999999</v>
      </c>
      <c r="S42" s="1"/>
      <c r="T42" s="1">
        <v>25.84</v>
      </c>
      <c r="U42" s="6">
        <f t="shared" si="5"/>
        <v>46320.784</v>
      </c>
      <c r="V42" s="1"/>
      <c r="W42" s="1">
        <v>38.25</v>
      </c>
      <c r="X42" s="4">
        <f t="shared" si="6"/>
        <v>68566.95</v>
      </c>
      <c r="Y42" s="6"/>
      <c r="Z42" s="6">
        <f t="shared" si="7"/>
        <v>193.66</v>
      </c>
      <c r="AA42" s="6">
        <f t="shared" si="7"/>
        <v>343168.85229999997</v>
      </c>
      <c r="AB42" s="6">
        <v>210.41856000000001</v>
      </c>
      <c r="AC42" s="1">
        <v>373511.19</v>
      </c>
      <c r="AD42" s="8">
        <f t="shared" si="8"/>
        <v>-16.758560000000017</v>
      </c>
      <c r="AE42" s="8">
        <f t="shared" si="9"/>
        <v>-30342.337700000033</v>
      </c>
      <c r="AF42" s="8">
        <f t="shared" si="10"/>
        <v>-28.03246276792316</v>
      </c>
    </row>
    <row r="43" spans="1:32" ht="17.25" customHeight="1">
      <c r="A43" s="4">
        <v>38</v>
      </c>
      <c r="B43" s="5" t="s">
        <v>104</v>
      </c>
      <c r="C43" s="8">
        <v>1082.4000000000001</v>
      </c>
      <c r="D43" s="1"/>
      <c r="E43" s="1">
        <v>34.619999999999997</v>
      </c>
      <c r="F43" s="6">
        <f t="shared" si="0"/>
        <v>60847.073399999994</v>
      </c>
      <c r="G43" s="1"/>
      <c r="H43" s="1">
        <v>35.17</v>
      </c>
      <c r="I43" s="6">
        <f t="shared" si="1"/>
        <v>61813.736900000004</v>
      </c>
      <c r="J43" s="1"/>
      <c r="K43" s="1">
        <v>24.71</v>
      </c>
      <c r="L43" s="6">
        <f t="shared" si="2"/>
        <v>43429.554700000001</v>
      </c>
      <c r="M43" s="1"/>
      <c r="N43" s="1">
        <v>19.670000000000002</v>
      </c>
      <c r="O43" s="6">
        <f t="shared" si="3"/>
        <v>34571.401900000004</v>
      </c>
      <c r="P43" s="1"/>
      <c r="Q43" s="1">
        <v>14.85</v>
      </c>
      <c r="R43" s="6">
        <f t="shared" si="4"/>
        <v>26620.109999999997</v>
      </c>
      <c r="S43" s="1"/>
      <c r="T43" s="1">
        <v>24.98</v>
      </c>
      <c r="U43" s="6">
        <f t="shared" si="5"/>
        <v>44779.148000000001</v>
      </c>
      <c r="V43" s="1"/>
      <c r="W43" s="1">
        <v>37.46</v>
      </c>
      <c r="X43" s="4">
        <f t="shared" si="6"/>
        <v>67150.796000000002</v>
      </c>
      <c r="Y43" s="6"/>
      <c r="Z43" s="6">
        <f t="shared" si="7"/>
        <v>191.46</v>
      </c>
      <c r="AA43" s="6">
        <f t="shared" si="7"/>
        <v>339211.82089999993</v>
      </c>
      <c r="AB43" s="6">
        <v>205.32999999999998</v>
      </c>
      <c r="AC43" s="1">
        <v>364519.11</v>
      </c>
      <c r="AD43" s="8">
        <f t="shared" si="8"/>
        <v>-13.869999999999976</v>
      </c>
      <c r="AE43" s="8">
        <f t="shared" si="9"/>
        <v>-25307.289100000053</v>
      </c>
      <c r="AF43" s="8">
        <f t="shared" si="10"/>
        <v>-23.38071794161128</v>
      </c>
    </row>
    <row r="44" spans="1:32" ht="17.25" customHeight="1">
      <c r="A44" s="4">
        <v>39</v>
      </c>
      <c r="B44" s="5" t="s">
        <v>49</v>
      </c>
      <c r="C44" s="8">
        <v>4144.3</v>
      </c>
      <c r="D44" s="1"/>
      <c r="E44" s="1">
        <v>86.42</v>
      </c>
      <c r="F44" s="6">
        <f t="shared" si="0"/>
        <v>151889.19939999998</v>
      </c>
      <c r="G44" s="1"/>
      <c r="H44" s="1">
        <v>89.78</v>
      </c>
      <c r="I44" s="6">
        <f t="shared" si="1"/>
        <v>157794.63459999999</v>
      </c>
      <c r="J44" s="1"/>
      <c r="K44" s="1">
        <v>63</v>
      </c>
      <c r="L44" s="6">
        <f t="shared" si="2"/>
        <v>110726.90999999999</v>
      </c>
      <c r="M44" s="1"/>
      <c r="N44" s="1">
        <v>44.28</v>
      </c>
      <c r="O44" s="6">
        <f t="shared" si="3"/>
        <v>77825.199599999993</v>
      </c>
      <c r="P44" s="1"/>
      <c r="Q44" s="1">
        <v>68.97</v>
      </c>
      <c r="R44" s="6">
        <f t="shared" si="4"/>
        <v>123635.62199999999</v>
      </c>
      <c r="S44" s="1"/>
      <c r="T44" s="1">
        <v>82.26</v>
      </c>
      <c r="U44" s="6">
        <f t="shared" si="5"/>
        <v>147459.27600000001</v>
      </c>
      <c r="V44" s="1"/>
      <c r="W44" s="1">
        <v>134.77000000000001</v>
      </c>
      <c r="X44" s="4">
        <f t="shared" si="6"/>
        <v>241588.70200000002</v>
      </c>
      <c r="Y44" s="6"/>
      <c r="Z44" s="6">
        <f t="shared" si="7"/>
        <v>569.48</v>
      </c>
      <c r="AA44" s="6">
        <f t="shared" si="7"/>
        <v>1010919.5436</v>
      </c>
      <c r="AB44" s="6">
        <v>567.24</v>
      </c>
      <c r="AC44" s="1">
        <v>1006601.8499999999</v>
      </c>
      <c r="AD44" s="8">
        <f t="shared" si="8"/>
        <v>2.2400000000000091</v>
      </c>
      <c r="AE44" s="8">
        <f t="shared" si="9"/>
        <v>4317.6936000001151</v>
      </c>
      <c r="AF44" s="8">
        <f t="shared" si="10"/>
        <v>1.0418390560529196</v>
      </c>
    </row>
    <row r="45" spans="1:32" ht="17.25" customHeight="1">
      <c r="A45" s="4">
        <v>40</v>
      </c>
      <c r="B45" s="5" t="s">
        <v>50</v>
      </c>
      <c r="C45" s="13">
        <v>1698.1</v>
      </c>
      <c r="D45" s="2"/>
      <c r="E45" s="2">
        <v>34.659999999999997</v>
      </c>
      <c r="F45" s="6">
        <f t="shared" si="0"/>
        <v>60917.376199999992</v>
      </c>
      <c r="G45" s="2"/>
      <c r="H45" s="2">
        <v>34.56</v>
      </c>
      <c r="I45" s="6">
        <f t="shared" si="1"/>
        <v>60741.619200000001</v>
      </c>
      <c r="J45" s="2"/>
      <c r="K45" s="2">
        <v>27.52</v>
      </c>
      <c r="L45" s="6">
        <f t="shared" si="2"/>
        <v>48368.326399999998</v>
      </c>
      <c r="M45" s="2"/>
      <c r="N45" s="2">
        <v>21.07</v>
      </c>
      <c r="O45" s="6">
        <f t="shared" si="3"/>
        <v>37031.999900000003</v>
      </c>
      <c r="P45" s="2"/>
      <c r="Q45" s="2">
        <v>25.01</v>
      </c>
      <c r="R45" s="6">
        <f t="shared" si="4"/>
        <v>44832.925999999999</v>
      </c>
      <c r="S45" s="2"/>
      <c r="T45" s="2">
        <v>30.85</v>
      </c>
      <c r="U45" s="6">
        <f t="shared" si="5"/>
        <v>55301.71</v>
      </c>
      <c r="V45" s="2"/>
      <c r="W45" s="2">
        <v>31.68</v>
      </c>
      <c r="X45" s="4">
        <f t="shared" si="6"/>
        <v>56789.567999999999</v>
      </c>
      <c r="Y45" s="6"/>
      <c r="Z45" s="6">
        <f t="shared" si="7"/>
        <v>205.35</v>
      </c>
      <c r="AA45" s="6">
        <f t="shared" si="7"/>
        <v>363983.5257</v>
      </c>
      <c r="AB45" s="6">
        <v>268.72221000000002</v>
      </c>
      <c r="AC45" s="1">
        <v>476485.83999999997</v>
      </c>
      <c r="AD45" s="8">
        <f t="shared" si="8"/>
        <v>-63.372210000000024</v>
      </c>
      <c r="AE45" s="8">
        <f t="shared" si="9"/>
        <v>-112502.31429999997</v>
      </c>
      <c r="AF45" s="8">
        <f t="shared" si="10"/>
        <v>-66.251878157941221</v>
      </c>
    </row>
    <row r="46" spans="1:32" ht="17.25" customHeight="1">
      <c r="A46" s="4">
        <v>41</v>
      </c>
      <c r="B46" s="5" t="s">
        <v>110</v>
      </c>
      <c r="C46" s="13">
        <v>3380.1</v>
      </c>
      <c r="D46" s="2"/>
      <c r="E46" s="2">
        <v>87.51</v>
      </c>
      <c r="F46" s="6">
        <f t="shared" si="0"/>
        <v>153804.95070000002</v>
      </c>
      <c r="G46" s="2"/>
      <c r="H46" s="2">
        <v>89.11</v>
      </c>
      <c r="I46" s="6">
        <f t="shared" si="1"/>
        <v>156617.06269999998</v>
      </c>
      <c r="J46" s="2"/>
      <c r="K46" s="2">
        <v>65.930000000000007</v>
      </c>
      <c r="L46" s="6">
        <f t="shared" si="2"/>
        <v>115876.5901</v>
      </c>
      <c r="M46" s="2"/>
      <c r="N46" s="2">
        <v>52.33</v>
      </c>
      <c r="O46" s="6">
        <f t="shared" si="3"/>
        <v>91973.638099999996</v>
      </c>
      <c r="P46" s="2"/>
      <c r="Q46" s="2">
        <v>72.260000000000005</v>
      </c>
      <c r="R46" s="6">
        <f t="shared" si="4"/>
        <v>129533.276</v>
      </c>
      <c r="S46" s="2"/>
      <c r="T46" s="2">
        <v>72.05</v>
      </c>
      <c r="U46" s="6">
        <f t="shared" si="5"/>
        <v>129156.82999999999</v>
      </c>
      <c r="V46" s="2"/>
      <c r="W46" s="2">
        <v>102.98</v>
      </c>
      <c r="X46" s="4">
        <f t="shared" si="6"/>
        <v>184601.948</v>
      </c>
      <c r="Y46" s="6"/>
      <c r="Z46" s="6">
        <f t="shared" si="7"/>
        <v>542.16999999999996</v>
      </c>
      <c r="AA46" s="6">
        <f t="shared" si="7"/>
        <v>961564.29559999984</v>
      </c>
      <c r="AB46" s="6">
        <v>587.90993200000003</v>
      </c>
      <c r="AC46" s="1">
        <v>1043579.1</v>
      </c>
      <c r="AD46" s="8">
        <f t="shared" si="8"/>
        <v>-45.739932000000067</v>
      </c>
      <c r="AE46" s="8">
        <f t="shared" si="9"/>
        <v>-82014.804400000139</v>
      </c>
      <c r="AF46" s="8">
        <f t="shared" si="10"/>
        <v>-24.264017159255687</v>
      </c>
    </row>
    <row r="47" spans="1:32" ht="17.25" customHeight="1">
      <c r="A47" s="4">
        <v>42</v>
      </c>
      <c r="B47" s="5" t="s">
        <v>51</v>
      </c>
      <c r="C47" s="8">
        <v>342.8</v>
      </c>
      <c r="D47" s="1"/>
      <c r="E47" s="1">
        <v>10.44</v>
      </c>
      <c r="F47" s="6">
        <f t="shared" si="0"/>
        <v>18349.030799999997</v>
      </c>
      <c r="G47" s="1"/>
      <c r="H47" s="1">
        <v>10.55</v>
      </c>
      <c r="I47" s="6">
        <f t="shared" si="1"/>
        <v>18542.363499999999</v>
      </c>
      <c r="J47" s="1"/>
      <c r="K47" s="1">
        <v>7.76</v>
      </c>
      <c r="L47" s="6">
        <f t="shared" si="2"/>
        <v>13638.743199999999</v>
      </c>
      <c r="M47" s="1"/>
      <c r="N47" s="1">
        <v>7.28</v>
      </c>
      <c r="O47" s="6">
        <f t="shared" si="3"/>
        <v>12795.1096</v>
      </c>
      <c r="P47" s="1"/>
      <c r="Q47" s="1">
        <v>4.9800000000000004</v>
      </c>
      <c r="R47" s="6">
        <f t="shared" si="4"/>
        <v>8927.148000000001</v>
      </c>
      <c r="S47" s="1"/>
      <c r="T47" s="1">
        <v>7.86</v>
      </c>
      <c r="U47" s="6">
        <f t="shared" si="5"/>
        <v>14089.835999999999</v>
      </c>
      <c r="V47" s="1"/>
      <c r="W47" s="1">
        <v>12.3</v>
      </c>
      <c r="X47" s="4">
        <f t="shared" si="6"/>
        <v>22048.98</v>
      </c>
      <c r="Y47" s="6"/>
      <c r="Z47" s="6">
        <f t="shared" si="7"/>
        <v>61.17</v>
      </c>
      <c r="AA47" s="6">
        <f t="shared" si="7"/>
        <v>108391.21109999999</v>
      </c>
      <c r="AB47" s="6">
        <v>62.159759999999999</v>
      </c>
      <c r="AC47" s="1">
        <v>110338.87999999999</v>
      </c>
      <c r="AD47" s="8">
        <f t="shared" si="8"/>
        <v>-0.98975999999999686</v>
      </c>
      <c r="AE47" s="8">
        <f t="shared" si="9"/>
        <v>-1947.6689000000042</v>
      </c>
      <c r="AF47" s="8">
        <f t="shared" si="10"/>
        <v>-5.6816478996499535</v>
      </c>
    </row>
    <row r="48" spans="1:32" ht="17.25" customHeight="1">
      <c r="A48" s="4">
        <v>43</v>
      </c>
      <c r="B48" s="5" t="s">
        <v>107</v>
      </c>
      <c r="C48" s="8">
        <v>342.7</v>
      </c>
      <c r="D48" s="1"/>
      <c r="E48" s="1">
        <v>9.36</v>
      </c>
      <c r="F48" s="6">
        <f t="shared" si="0"/>
        <v>16450.855199999998</v>
      </c>
      <c r="G48" s="1"/>
      <c r="H48" s="1">
        <v>9.51</v>
      </c>
      <c r="I48" s="6">
        <f t="shared" si="1"/>
        <v>16714.490699999998</v>
      </c>
      <c r="J48" s="1"/>
      <c r="K48" s="1">
        <v>7.57</v>
      </c>
      <c r="L48" s="6">
        <f t="shared" si="2"/>
        <v>13304.804899999999</v>
      </c>
      <c r="M48" s="1"/>
      <c r="N48" s="1">
        <v>6.12</v>
      </c>
      <c r="O48" s="6">
        <f t="shared" si="3"/>
        <v>10756.3284</v>
      </c>
      <c r="P48" s="1"/>
      <c r="Q48" s="1">
        <v>4</v>
      </c>
      <c r="R48" s="6">
        <f t="shared" si="4"/>
        <v>7170.4</v>
      </c>
      <c r="S48" s="1"/>
      <c r="T48" s="1">
        <v>7.29</v>
      </c>
      <c r="U48" s="6">
        <f t="shared" si="5"/>
        <v>13068.054</v>
      </c>
      <c r="V48" s="1"/>
      <c r="W48" s="1">
        <v>11</v>
      </c>
      <c r="X48" s="4">
        <f t="shared" si="6"/>
        <v>19718.599999999999</v>
      </c>
      <c r="Y48" s="6"/>
      <c r="Z48" s="6">
        <f t="shared" si="7"/>
        <v>54.849999999999994</v>
      </c>
      <c r="AA48" s="6">
        <f t="shared" si="7"/>
        <v>97183.533200000005</v>
      </c>
      <c r="AB48" s="6">
        <v>56.75112</v>
      </c>
      <c r="AC48" s="1">
        <v>100738.07</v>
      </c>
      <c r="AD48" s="8">
        <f t="shared" si="8"/>
        <v>-1.9011200000000059</v>
      </c>
      <c r="AE48" s="8">
        <f t="shared" si="9"/>
        <v>-3554.5368000000017</v>
      </c>
      <c r="AF48" s="8">
        <f t="shared" si="10"/>
        <v>-10.37215290341407</v>
      </c>
    </row>
    <row r="49" spans="1:32" ht="17.25" customHeight="1">
      <c r="A49" s="4">
        <v>44</v>
      </c>
      <c r="B49" s="5" t="s">
        <v>52</v>
      </c>
      <c r="C49" s="8">
        <v>345.6</v>
      </c>
      <c r="D49" s="1"/>
      <c r="E49" s="1">
        <v>10.8</v>
      </c>
      <c r="F49" s="6">
        <f t="shared" si="0"/>
        <v>18981.756000000001</v>
      </c>
      <c r="G49" s="1"/>
      <c r="H49" s="1">
        <v>10.79</v>
      </c>
      <c r="I49" s="6">
        <f t="shared" si="1"/>
        <v>18964.180299999996</v>
      </c>
      <c r="J49" s="1"/>
      <c r="K49" s="1">
        <v>8.0299999999999994</v>
      </c>
      <c r="L49" s="6">
        <f t="shared" si="2"/>
        <v>14113.287099999998</v>
      </c>
      <c r="M49" s="1"/>
      <c r="N49" s="1">
        <v>6.43</v>
      </c>
      <c r="O49" s="6">
        <f t="shared" si="3"/>
        <v>11301.175099999999</v>
      </c>
      <c r="P49" s="1"/>
      <c r="Q49" s="1">
        <v>4.0999999999999996</v>
      </c>
      <c r="R49" s="6">
        <f t="shared" si="4"/>
        <v>7349.6599999999989</v>
      </c>
      <c r="S49" s="1"/>
      <c r="T49" s="1">
        <v>8.0399999999999991</v>
      </c>
      <c r="U49" s="6">
        <f t="shared" si="5"/>
        <v>14412.503999999997</v>
      </c>
      <c r="V49" s="1"/>
      <c r="W49" s="1">
        <v>12.1</v>
      </c>
      <c r="X49" s="4">
        <f t="shared" si="6"/>
        <v>21690.46</v>
      </c>
      <c r="Y49" s="6"/>
      <c r="Z49" s="6">
        <f t="shared" si="7"/>
        <v>60.29</v>
      </c>
      <c r="AA49" s="6">
        <f t="shared" si="7"/>
        <v>106813.02249999999</v>
      </c>
      <c r="AB49" s="6">
        <v>57.445542000000003</v>
      </c>
      <c r="AC49" s="1">
        <v>101970.06</v>
      </c>
      <c r="AD49" s="8">
        <f t="shared" si="8"/>
        <v>2.8444579999999959</v>
      </c>
      <c r="AE49" s="8">
        <f t="shared" si="9"/>
        <v>4842.9624999999942</v>
      </c>
      <c r="AF49" s="8">
        <f t="shared" si="10"/>
        <v>14.013201678240723</v>
      </c>
    </row>
    <row r="50" spans="1:32" ht="17.25" customHeight="1">
      <c r="A50" s="4">
        <v>45</v>
      </c>
      <c r="B50" s="5" t="s">
        <v>53</v>
      </c>
      <c r="C50" s="8">
        <v>307.60000000000002</v>
      </c>
      <c r="D50" s="1"/>
      <c r="E50" s="1">
        <v>11.08</v>
      </c>
      <c r="F50" s="6">
        <f t="shared" si="0"/>
        <v>19473.875599999999</v>
      </c>
      <c r="G50" s="1"/>
      <c r="H50" s="1">
        <v>11.46</v>
      </c>
      <c r="I50" s="6">
        <f t="shared" si="1"/>
        <v>20141.752199999999</v>
      </c>
      <c r="J50" s="1"/>
      <c r="K50" s="1">
        <v>8.5</v>
      </c>
      <c r="L50" s="6">
        <f t="shared" si="2"/>
        <v>14939.344999999999</v>
      </c>
      <c r="M50" s="1"/>
      <c r="N50" s="1">
        <v>6.79</v>
      </c>
      <c r="O50" s="6">
        <f t="shared" si="3"/>
        <v>11933.900299999999</v>
      </c>
      <c r="P50" s="1"/>
      <c r="Q50" s="1">
        <v>4.9000000000000004</v>
      </c>
      <c r="R50" s="6">
        <f t="shared" si="4"/>
        <v>8783.74</v>
      </c>
      <c r="S50" s="1"/>
      <c r="T50" s="1">
        <v>7.75</v>
      </c>
      <c r="U50" s="6">
        <f t="shared" si="5"/>
        <v>13892.65</v>
      </c>
      <c r="V50" s="1"/>
      <c r="W50" s="1">
        <v>12.53</v>
      </c>
      <c r="X50" s="4">
        <f t="shared" si="6"/>
        <v>22461.277999999998</v>
      </c>
      <c r="Y50" s="6"/>
      <c r="Z50" s="6">
        <f t="shared" si="7"/>
        <v>63.01</v>
      </c>
      <c r="AA50" s="6">
        <f t="shared" si="7"/>
        <v>111626.5411</v>
      </c>
      <c r="AB50" s="6">
        <v>60.203472000000005</v>
      </c>
      <c r="AC50" s="1">
        <v>106866.37</v>
      </c>
      <c r="AD50" s="8">
        <f t="shared" si="8"/>
        <v>2.806527999999993</v>
      </c>
      <c r="AE50" s="8">
        <f t="shared" si="9"/>
        <v>4760.1711000000068</v>
      </c>
      <c r="AF50" s="8">
        <f t="shared" si="10"/>
        <v>15.475198634590399</v>
      </c>
    </row>
    <row r="51" spans="1:32" ht="17.25" customHeight="1">
      <c r="A51" s="4">
        <v>46</v>
      </c>
      <c r="B51" s="5" t="s">
        <v>54</v>
      </c>
      <c r="C51" s="8">
        <v>309.10000000000002</v>
      </c>
      <c r="D51" s="1"/>
      <c r="E51" s="1">
        <v>10.89</v>
      </c>
      <c r="F51" s="6">
        <f t="shared" si="0"/>
        <v>19139.937300000001</v>
      </c>
      <c r="G51" s="1"/>
      <c r="H51" s="1">
        <v>11.15</v>
      </c>
      <c r="I51" s="6">
        <f t="shared" si="1"/>
        <v>19596.905500000001</v>
      </c>
      <c r="J51" s="1"/>
      <c r="K51" s="1">
        <v>8.57</v>
      </c>
      <c r="L51" s="6">
        <f t="shared" si="2"/>
        <v>15062.374900000001</v>
      </c>
      <c r="M51" s="1"/>
      <c r="N51" s="1">
        <v>6.69</v>
      </c>
      <c r="O51" s="6">
        <f t="shared" si="3"/>
        <v>11758.1433</v>
      </c>
      <c r="P51" s="1"/>
      <c r="Q51" s="1">
        <v>4.79</v>
      </c>
      <c r="R51" s="6">
        <f t="shared" si="4"/>
        <v>8586.5540000000001</v>
      </c>
      <c r="S51" s="1"/>
      <c r="T51" s="1">
        <v>8.69</v>
      </c>
      <c r="U51" s="6">
        <f t="shared" si="5"/>
        <v>15577.693999999998</v>
      </c>
      <c r="V51" s="1"/>
      <c r="W51" s="1">
        <v>13.4</v>
      </c>
      <c r="X51" s="4">
        <f t="shared" si="6"/>
        <v>24020.84</v>
      </c>
      <c r="Y51" s="6"/>
      <c r="Z51" s="6">
        <f t="shared" si="7"/>
        <v>64.179999999999993</v>
      </c>
      <c r="AA51" s="6">
        <f t="shared" si="7"/>
        <v>113742.44900000001</v>
      </c>
      <c r="AB51" s="6">
        <v>69.980625000000003</v>
      </c>
      <c r="AC51" s="1">
        <v>124221.62000000001</v>
      </c>
      <c r="AD51" s="8">
        <f t="shared" si="8"/>
        <v>-5.8006250000000108</v>
      </c>
      <c r="AE51" s="8">
        <f t="shared" si="9"/>
        <v>-10479.171000000002</v>
      </c>
      <c r="AF51" s="8">
        <f t="shared" si="10"/>
        <v>-33.902203170494992</v>
      </c>
    </row>
    <row r="52" spans="1:32" ht="17.25" customHeight="1">
      <c r="A52" s="4">
        <v>47</v>
      </c>
      <c r="B52" s="5" t="s">
        <v>115</v>
      </c>
      <c r="C52" s="8">
        <v>310.3</v>
      </c>
      <c r="D52" s="1"/>
      <c r="E52" s="1">
        <v>9.7899999999999991</v>
      </c>
      <c r="F52" s="6">
        <f t="shared" si="0"/>
        <v>17206.610299999997</v>
      </c>
      <c r="G52" s="1"/>
      <c r="H52" s="1">
        <v>10.029999999999999</v>
      </c>
      <c r="I52" s="6">
        <f t="shared" si="1"/>
        <v>17628.427099999997</v>
      </c>
      <c r="J52" s="1"/>
      <c r="K52" s="1">
        <v>7.66</v>
      </c>
      <c r="L52" s="6">
        <f t="shared" si="2"/>
        <v>13462.986199999999</v>
      </c>
      <c r="M52" s="1"/>
      <c r="N52" s="1">
        <v>6.41</v>
      </c>
      <c r="O52" s="6">
        <f t="shared" si="3"/>
        <v>11266.0237</v>
      </c>
      <c r="P52" s="1"/>
      <c r="Q52" s="1">
        <v>4.2300000000000004</v>
      </c>
      <c r="R52" s="6">
        <f t="shared" si="4"/>
        <v>7582.6980000000003</v>
      </c>
      <c r="S52" s="1"/>
      <c r="T52" s="1">
        <v>7.93</v>
      </c>
      <c r="U52" s="6">
        <f t="shared" si="5"/>
        <v>14215.317999999999</v>
      </c>
      <c r="V52" s="1"/>
      <c r="W52" s="1">
        <v>12.36</v>
      </c>
      <c r="X52" s="4">
        <f t="shared" si="6"/>
        <v>22156.535999999996</v>
      </c>
      <c r="Y52" s="6"/>
      <c r="Z52" s="6">
        <f t="shared" si="7"/>
        <v>58.410000000000004</v>
      </c>
      <c r="AA52" s="6">
        <f t="shared" si="7"/>
        <v>103518.59929999999</v>
      </c>
      <c r="AB52" s="6">
        <v>56.784900000000007</v>
      </c>
      <c r="AC52" s="1">
        <v>100798.00999999998</v>
      </c>
      <c r="AD52" s="8">
        <f t="shared" si="8"/>
        <v>1.6250999999999962</v>
      </c>
      <c r="AE52" s="8">
        <f t="shared" si="9"/>
        <v>2720.5893000000069</v>
      </c>
      <c r="AF52" s="8">
        <f t="shared" si="10"/>
        <v>8.7676097325169415</v>
      </c>
    </row>
    <row r="53" spans="1:32" ht="17.25" customHeight="1">
      <c r="A53" s="4">
        <v>48</v>
      </c>
      <c r="B53" s="5" t="s">
        <v>55</v>
      </c>
      <c r="C53" s="8">
        <v>311.10000000000002</v>
      </c>
      <c r="D53" s="1"/>
      <c r="E53" s="1">
        <v>10.45</v>
      </c>
      <c r="F53" s="6">
        <f t="shared" si="0"/>
        <v>18366.606499999998</v>
      </c>
      <c r="G53" s="1"/>
      <c r="H53" s="1">
        <v>10.5</v>
      </c>
      <c r="I53" s="6">
        <f t="shared" si="1"/>
        <v>18454.485000000001</v>
      </c>
      <c r="J53" s="1"/>
      <c r="K53" s="1">
        <v>7.76</v>
      </c>
      <c r="L53" s="6">
        <f t="shared" si="2"/>
        <v>13638.743199999999</v>
      </c>
      <c r="M53" s="1"/>
      <c r="N53" s="1">
        <v>6.67</v>
      </c>
      <c r="O53" s="6">
        <f t="shared" si="3"/>
        <v>11722.991899999999</v>
      </c>
      <c r="P53" s="1"/>
      <c r="Q53" s="1">
        <v>4.47</v>
      </c>
      <c r="R53" s="6">
        <f t="shared" si="4"/>
        <v>8012.9219999999996</v>
      </c>
      <c r="S53" s="1"/>
      <c r="T53" s="1">
        <v>8.26</v>
      </c>
      <c r="U53" s="6">
        <f t="shared" si="5"/>
        <v>14806.875999999998</v>
      </c>
      <c r="V53" s="1"/>
      <c r="W53" s="1">
        <v>12.22</v>
      </c>
      <c r="X53" s="4">
        <f t="shared" si="6"/>
        <v>21905.572</v>
      </c>
      <c r="Y53" s="6"/>
      <c r="Z53" s="6">
        <f t="shared" si="7"/>
        <v>60.33</v>
      </c>
      <c r="AA53" s="6">
        <f t="shared" si="7"/>
        <v>106908.1966</v>
      </c>
      <c r="AB53" s="6">
        <v>61.424999999999997</v>
      </c>
      <c r="AC53" s="1">
        <v>109034.53</v>
      </c>
      <c r="AD53" s="8">
        <f t="shared" si="8"/>
        <v>-1.0949999999999989</v>
      </c>
      <c r="AE53" s="8">
        <f t="shared" si="9"/>
        <v>-2126.3334000000032</v>
      </c>
      <c r="AF53" s="8">
        <f t="shared" si="10"/>
        <v>-6.8348871745419579</v>
      </c>
    </row>
    <row r="54" spans="1:32" ht="17.25" customHeight="1">
      <c r="A54" s="4">
        <v>49</v>
      </c>
      <c r="B54" s="5" t="s">
        <v>56</v>
      </c>
      <c r="C54" s="8">
        <v>309.39999999999998</v>
      </c>
      <c r="D54" s="1"/>
      <c r="E54" s="1">
        <v>11</v>
      </c>
      <c r="F54" s="6">
        <f t="shared" si="0"/>
        <v>19333.27</v>
      </c>
      <c r="G54" s="1"/>
      <c r="H54" s="1">
        <v>11.43</v>
      </c>
      <c r="I54" s="6">
        <f t="shared" si="1"/>
        <v>20089.025099999999</v>
      </c>
      <c r="J54" s="1"/>
      <c r="K54" s="1">
        <v>8.34</v>
      </c>
      <c r="L54" s="6">
        <f t="shared" si="2"/>
        <v>14658.1338</v>
      </c>
      <c r="M54" s="1"/>
      <c r="N54" s="1">
        <v>6.82</v>
      </c>
      <c r="O54" s="6">
        <f t="shared" si="3"/>
        <v>11986.627399999999</v>
      </c>
      <c r="P54" s="1"/>
      <c r="Q54" s="1">
        <v>4.05</v>
      </c>
      <c r="R54" s="6">
        <f t="shared" si="4"/>
        <v>7260.03</v>
      </c>
      <c r="S54" s="1"/>
      <c r="T54" s="1">
        <v>7.97</v>
      </c>
      <c r="U54" s="6">
        <f t="shared" si="5"/>
        <v>14287.021999999999</v>
      </c>
      <c r="V54" s="1"/>
      <c r="W54" s="1">
        <v>12.48</v>
      </c>
      <c r="X54" s="4">
        <f t="shared" si="6"/>
        <v>22371.648000000001</v>
      </c>
      <c r="Y54" s="6"/>
      <c r="Z54" s="6">
        <f t="shared" si="7"/>
        <v>62.09</v>
      </c>
      <c r="AA54" s="6">
        <f t="shared" si="7"/>
        <v>109985.75629999999</v>
      </c>
      <c r="AB54" s="6">
        <v>61.721530000000008</v>
      </c>
      <c r="AC54" s="1">
        <v>109560.67</v>
      </c>
      <c r="AD54" s="8">
        <f t="shared" si="8"/>
        <v>0.36846999999999497</v>
      </c>
      <c r="AE54" s="8">
        <f t="shared" si="9"/>
        <v>425.08629999999539</v>
      </c>
      <c r="AF54" s="8">
        <f t="shared" si="10"/>
        <v>1.3739053005817563</v>
      </c>
    </row>
    <row r="55" spans="1:32" ht="17.25" customHeight="1">
      <c r="A55" s="4">
        <v>50</v>
      </c>
      <c r="B55" s="5" t="s">
        <v>57</v>
      </c>
      <c r="C55" s="8">
        <v>310</v>
      </c>
      <c r="D55" s="1"/>
      <c r="E55" s="1">
        <v>9.65</v>
      </c>
      <c r="F55" s="6">
        <f t="shared" si="0"/>
        <v>16960.550500000001</v>
      </c>
      <c r="G55" s="1"/>
      <c r="H55" s="1">
        <v>9.65</v>
      </c>
      <c r="I55" s="6">
        <f t="shared" si="1"/>
        <v>16960.550500000001</v>
      </c>
      <c r="J55" s="1"/>
      <c r="K55" s="1">
        <v>7.09</v>
      </c>
      <c r="L55" s="6">
        <f t="shared" si="2"/>
        <v>12461.1713</v>
      </c>
      <c r="M55" s="1"/>
      <c r="N55" s="1">
        <v>5.8</v>
      </c>
      <c r="O55" s="6">
        <f t="shared" si="3"/>
        <v>10193.905999999999</v>
      </c>
      <c r="P55" s="1"/>
      <c r="Q55" s="1">
        <v>3.86</v>
      </c>
      <c r="R55" s="6">
        <f t="shared" si="4"/>
        <v>6919.4359999999997</v>
      </c>
      <c r="S55" s="1"/>
      <c r="T55" s="1">
        <v>6.65</v>
      </c>
      <c r="U55" s="6">
        <f t="shared" si="5"/>
        <v>11920.79</v>
      </c>
      <c r="V55" s="1"/>
      <c r="W55" s="1">
        <v>10.31</v>
      </c>
      <c r="X55" s="4">
        <f t="shared" si="6"/>
        <v>18481.705999999998</v>
      </c>
      <c r="Y55" s="6"/>
      <c r="Z55" s="6">
        <f t="shared" si="7"/>
        <v>53.01</v>
      </c>
      <c r="AA55" s="6">
        <f t="shared" si="7"/>
        <v>93898.1103</v>
      </c>
      <c r="AB55" s="6">
        <v>56.506799999999998</v>
      </c>
      <c r="AC55" s="1">
        <v>100304.34</v>
      </c>
      <c r="AD55" s="8">
        <f t="shared" si="8"/>
        <v>-3.4968000000000004</v>
      </c>
      <c r="AE55" s="8">
        <f t="shared" si="9"/>
        <v>-6406.2296999999962</v>
      </c>
      <c r="AF55" s="8">
        <f t="shared" si="10"/>
        <v>-20.66525709677418</v>
      </c>
    </row>
    <row r="56" spans="1:32" ht="17.25" customHeight="1">
      <c r="A56" s="4">
        <v>51</v>
      </c>
      <c r="B56" s="5" t="s">
        <v>58</v>
      </c>
      <c r="C56" s="8">
        <v>302.39999999999998</v>
      </c>
      <c r="D56" s="1"/>
      <c r="E56" s="1">
        <v>9.3800000000000008</v>
      </c>
      <c r="F56" s="6">
        <f t="shared" si="0"/>
        <v>16486.006600000001</v>
      </c>
      <c r="G56" s="1"/>
      <c r="H56" s="1">
        <v>9.77</v>
      </c>
      <c r="I56" s="6">
        <f t="shared" si="1"/>
        <v>17171.458899999998</v>
      </c>
      <c r="J56" s="1"/>
      <c r="K56" s="1">
        <v>6.96</v>
      </c>
      <c r="L56" s="6">
        <f t="shared" si="2"/>
        <v>12232.6872</v>
      </c>
      <c r="M56" s="1"/>
      <c r="N56" s="1">
        <v>5.36</v>
      </c>
      <c r="O56" s="6">
        <f t="shared" si="3"/>
        <v>9420.5751999999993</v>
      </c>
      <c r="P56" s="1"/>
      <c r="Q56" s="1">
        <v>2.95</v>
      </c>
      <c r="R56" s="6">
        <f t="shared" si="4"/>
        <v>5288.17</v>
      </c>
      <c r="S56" s="1"/>
      <c r="T56" s="1">
        <v>7</v>
      </c>
      <c r="U56" s="6">
        <f t="shared" si="5"/>
        <v>12548.199999999999</v>
      </c>
      <c r="V56" s="1"/>
      <c r="W56" s="1">
        <v>13.13</v>
      </c>
      <c r="X56" s="4">
        <f t="shared" si="6"/>
        <v>23536.838</v>
      </c>
      <c r="Y56" s="6"/>
      <c r="Z56" s="6">
        <f t="shared" si="7"/>
        <v>54.550000000000004</v>
      </c>
      <c r="AA56" s="6">
        <f t="shared" si="7"/>
        <v>96683.935899999997</v>
      </c>
      <c r="AB56" s="6">
        <v>54.867456000000004</v>
      </c>
      <c r="AC56" s="1">
        <v>97394.349999999991</v>
      </c>
      <c r="AD56" s="8">
        <f t="shared" si="8"/>
        <v>-0.31745599999999996</v>
      </c>
      <c r="AE56" s="8">
        <f t="shared" si="9"/>
        <v>-710.41409999999451</v>
      </c>
      <c r="AF56" s="8">
        <f t="shared" si="10"/>
        <v>-2.3492529761904581</v>
      </c>
    </row>
    <row r="57" spans="1:32" ht="17.25" customHeight="1">
      <c r="A57" s="4">
        <v>52</v>
      </c>
      <c r="B57" s="5" t="s">
        <v>59</v>
      </c>
      <c r="C57" s="8">
        <v>341.8</v>
      </c>
      <c r="D57" s="1"/>
      <c r="E57" s="1">
        <v>10.34</v>
      </c>
      <c r="F57" s="6">
        <f t="shared" si="0"/>
        <v>18173.273799999999</v>
      </c>
      <c r="G57" s="1"/>
      <c r="H57" s="1">
        <v>10.29</v>
      </c>
      <c r="I57" s="6">
        <f t="shared" si="1"/>
        <v>18085.395299999996</v>
      </c>
      <c r="J57" s="1"/>
      <c r="K57" s="1">
        <v>7.54</v>
      </c>
      <c r="L57" s="6">
        <f t="shared" si="2"/>
        <v>13252.077799999999</v>
      </c>
      <c r="M57" s="1"/>
      <c r="N57" s="1">
        <v>7.25</v>
      </c>
      <c r="O57" s="6">
        <f t="shared" si="3"/>
        <v>12742.3825</v>
      </c>
      <c r="P57" s="1"/>
      <c r="Q57" s="1">
        <v>4.75</v>
      </c>
      <c r="R57" s="6">
        <f t="shared" si="4"/>
        <v>8514.85</v>
      </c>
      <c r="S57" s="1"/>
      <c r="T57" s="1">
        <v>7.84</v>
      </c>
      <c r="U57" s="6">
        <f t="shared" si="5"/>
        <v>14053.983999999999</v>
      </c>
      <c r="V57" s="1"/>
      <c r="W57" s="1">
        <v>12.06</v>
      </c>
      <c r="X57" s="4">
        <f t="shared" si="6"/>
        <v>21618.756000000001</v>
      </c>
      <c r="Y57" s="6"/>
      <c r="Z57" s="6">
        <f t="shared" si="7"/>
        <v>60.070000000000007</v>
      </c>
      <c r="AA57" s="6">
        <f t="shared" si="7"/>
        <v>106440.7194</v>
      </c>
      <c r="AB57" s="6">
        <v>73.869816</v>
      </c>
      <c r="AC57" s="1">
        <v>131125.19</v>
      </c>
      <c r="AD57" s="8">
        <f t="shared" si="8"/>
        <v>-13.799815999999993</v>
      </c>
      <c r="AE57" s="8">
        <f t="shared" si="9"/>
        <v>-24684.470600000001</v>
      </c>
      <c r="AF57" s="8">
        <f t="shared" si="10"/>
        <v>-72.219047981275594</v>
      </c>
    </row>
    <row r="58" spans="1:32" ht="17.25" customHeight="1">
      <c r="A58" s="4">
        <v>53</v>
      </c>
      <c r="B58" s="5" t="s">
        <v>60</v>
      </c>
      <c r="C58" s="8">
        <v>348.4</v>
      </c>
      <c r="D58" s="1"/>
      <c r="E58" s="1">
        <v>9.17</v>
      </c>
      <c r="F58" s="6">
        <f t="shared" si="0"/>
        <v>16116.9169</v>
      </c>
      <c r="G58" s="1"/>
      <c r="H58" s="1">
        <v>9.2899999999999991</v>
      </c>
      <c r="I58" s="6">
        <f t="shared" si="1"/>
        <v>16327.825299999999</v>
      </c>
      <c r="J58" s="1"/>
      <c r="K58" s="1">
        <v>7</v>
      </c>
      <c r="L58" s="6">
        <f t="shared" si="2"/>
        <v>12302.99</v>
      </c>
      <c r="M58" s="1"/>
      <c r="N58" s="1">
        <v>6.73</v>
      </c>
      <c r="O58" s="6">
        <f t="shared" si="3"/>
        <v>11828.446100000001</v>
      </c>
      <c r="P58" s="1"/>
      <c r="Q58" s="1">
        <v>4.78</v>
      </c>
      <c r="R58" s="6">
        <f t="shared" si="4"/>
        <v>8568.6280000000006</v>
      </c>
      <c r="S58" s="1"/>
      <c r="T58" s="1">
        <v>7.13</v>
      </c>
      <c r="U58" s="6">
        <f t="shared" si="5"/>
        <v>12781.237999999999</v>
      </c>
      <c r="V58" s="1"/>
      <c r="W58" s="1">
        <v>11.19</v>
      </c>
      <c r="X58" s="4">
        <f t="shared" si="6"/>
        <v>20059.194</v>
      </c>
      <c r="Y58" s="6"/>
      <c r="Z58" s="6">
        <f t="shared" si="7"/>
        <v>55.29</v>
      </c>
      <c r="AA58" s="6">
        <f t="shared" si="7"/>
        <v>97985.238299999997</v>
      </c>
      <c r="AB58" s="6">
        <v>71.53</v>
      </c>
      <c r="AC58" s="1">
        <v>126978.17</v>
      </c>
      <c r="AD58" s="8">
        <f t="shared" si="8"/>
        <v>-16.240000000000002</v>
      </c>
      <c r="AE58" s="8">
        <f t="shared" si="9"/>
        <v>-28992.931700000001</v>
      </c>
      <c r="AF58" s="8">
        <f t="shared" si="10"/>
        <v>-83.21736997703789</v>
      </c>
    </row>
    <row r="59" spans="1:32" ht="17.25" customHeight="1">
      <c r="A59" s="4">
        <v>54</v>
      </c>
      <c r="B59" s="5" t="s">
        <v>61</v>
      </c>
      <c r="C59" s="8">
        <v>346.2</v>
      </c>
      <c r="D59" s="1"/>
      <c r="E59" s="1">
        <v>10.15</v>
      </c>
      <c r="F59" s="6">
        <f t="shared" si="0"/>
        <v>17839.335500000001</v>
      </c>
      <c r="G59" s="1"/>
      <c r="H59" s="1">
        <v>10.31</v>
      </c>
      <c r="I59" s="6">
        <f t="shared" si="1"/>
        <v>18120.546699999999</v>
      </c>
      <c r="J59" s="1"/>
      <c r="K59" s="1">
        <v>7.6</v>
      </c>
      <c r="L59" s="6">
        <f t="shared" si="2"/>
        <v>13357.531999999999</v>
      </c>
      <c r="M59" s="1"/>
      <c r="N59" s="1">
        <v>7.65</v>
      </c>
      <c r="O59" s="6">
        <f t="shared" si="3"/>
        <v>13445.4105</v>
      </c>
      <c r="P59" s="1"/>
      <c r="Q59" s="1">
        <v>4.8499999999999996</v>
      </c>
      <c r="R59" s="6">
        <f t="shared" si="4"/>
        <v>8694.1099999999988</v>
      </c>
      <c r="S59" s="1"/>
      <c r="T59" s="1">
        <v>8.1</v>
      </c>
      <c r="U59" s="6">
        <f t="shared" si="5"/>
        <v>14520.06</v>
      </c>
      <c r="V59" s="1"/>
      <c r="W59" s="1">
        <v>12.31</v>
      </c>
      <c r="X59" s="4">
        <f t="shared" si="6"/>
        <v>22066.905999999999</v>
      </c>
      <c r="Y59" s="6"/>
      <c r="Z59" s="6">
        <f t="shared" si="7"/>
        <v>60.970000000000006</v>
      </c>
      <c r="AA59" s="6">
        <f t="shared" si="7"/>
        <v>108043.9007</v>
      </c>
      <c r="AB59" s="6">
        <v>66.728448</v>
      </c>
      <c r="AC59" s="1">
        <v>118448.69000000002</v>
      </c>
      <c r="AD59" s="8">
        <f t="shared" si="8"/>
        <v>-5.7584479999999942</v>
      </c>
      <c r="AE59" s="8">
        <f t="shared" si="9"/>
        <v>-10404.789300000019</v>
      </c>
      <c r="AF59" s="8">
        <f t="shared" si="10"/>
        <v>-30.054272963604909</v>
      </c>
    </row>
    <row r="60" spans="1:32" ht="17.25" customHeight="1">
      <c r="A60" s="4">
        <v>55</v>
      </c>
      <c r="B60" s="5" t="s">
        <v>62</v>
      </c>
      <c r="C60" s="8">
        <v>346.2</v>
      </c>
      <c r="D60" s="1"/>
      <c r="E60" s="1">
        <v>10.9</v>
      </c>
      <c r="F60" s="6">
        <f t="shared" si="0"/>
        <v>19157.512999999999</v>
      </c>
      <c r="G60" s="1"/>
      <c r="H60" s="1">
        <v>10.64</v>
      </c>
      <c r="I60" s="6">
        <f t="shared" si="1"/>
        <v>18700.5448</v>
      </c>
      <c r="J60" s="1"/>
      <c r="K60" s="1">
        <v>8</v>
      </c>
      <c r="L60" s="6">
        <f t="shared" si="2"/>
        <v>14060.56</v>
      </c>
      <c r="M60" s="1"/>
      <c r="N60" s="1">
        <v>6.15</v>
      </c>
      <c r="O60" s="6">
        <f t="shared" si="3"/>
        <v>10809.0555</v>
      </c>
      <c r="P60" s="1"/>
      <c r="Q60" s="1">
        <v>4.2300000000000004</v>
      </c>
      <c r="R60" s="6">
        <f t="shared" si="4"/>
        <v>7582.6980000000003</v>
      </c>
      <c r="S60" s="1"/>
      <c r="T60" s="1">
        <v>8.91</v>
      </c>
      <c r="U60" s="6">
        <f t="shared" si="5"/>
        <v>15972.065999999999</v>
      </c>
      <c r="V60" s="1"/>
      <c r="W60" s="1">
        <v>11.88</v>
      </c>
      <c r="X60" s="4">
        <f t="shared" si="6"/>
        <v>21296.088</v>
      </c>
      <c r="Y60" s="6"/>
      <c r="Z60" s="6">
        <f t="shared" si="7"/>
        <v>60.71</v>
      </c>
      <c r="AA60" s="6">
        <f t="shared" si="7"/>
        <v>107578.52529999999</v>
      </c>
      <c r="AB60" s="6">
        <v>60.367607999999997</v>
      </c>
      <c r="AC60" s="1">
        <v>107157.66</v>
      </c>
      <c r="AD60" s="8">
        <f t="shared" si="8"/>
        <v>0.3423920000000038</v>
      </c>
      <c r="AE60" s="8">
        <f t="shared" si="9"/>
        <v>420.86529999999038</v>
      </c>
      <c r="AF60" s="8">
        <f t="shared" si="10"/>
        <v>1.2156709994222714</v>
      </c>
    </row>
    <row r="61" spans="1:32" ht="17.25" customHeight="1">
      <c r="A61" s="4">
        <v>56</v>
      </c>
      <c r="B61" s="5" t="s">
        <v>63</v>
      </c>
      <c r="C61" s="8">
        <v>349.2</v>
      </c>
      <c r="D61" s="1"/>
      <c r="E61" s="1">
        <v>10.76</v>
      </c>
      <c r="F61" s="6">
        <f t="shared" si="0"/>
        <v>18911.4532</v>
      </c>
      <c r="G61" s="1"/>
      <c r="H61" s="1">
        <v>11.22</v>
      </c>
      <c r="I61" s="6">
        <f t="shared" si="1"/>
        <v>19719.935400000002</v>
      </c>
      <c r="J61" s="1"/>
      <c r="K61" s="1">
        <v>8.1199999999999992</v>
      </c>
      <c r="L61" s="6">
        <f t="shared" si="2"/>
        <v>14271.468399999998</v>
      </c>
      <c r="M61" s="1"/>
      <c r="N61" s="1">
        <v>6.15</v>
      </c>
      <c r="O61" s="6">
        <f t="shared" si="3"/>
        <v>10809.0555</v>
      </c>
      <c r="P61" s="1"/>
      <c r="Q61" s="1">
        <v>3.91</v>
      </c>
      <c r="R61" s="6">
        <f t="shared" si="4"/>
        <v>7009.0659999999998</v>
      </c>
      <c r="S61" s="1"/>
      <c r="T61" s="1">
        <v>8.64</v>
      </c>
      <c r="U61" s="6">
        <f t="shared" si="5"/>
        <v>15488.064</v>
      </c>
      <c r="V61" s="1"/>
      <c r="W61" s="1">
        <v>11.45</v>
      </c>
      <c r="X61" s="4">
        <f t="shared" si="6"/>
        <v>20525.269999999997</v>
      </c>
      <c r="Y61" s="6"/>
      <c r="Z61" s="6">
        <f t="shared" si="7"/>
        <v>60.25</v>
      </c>
      <c r="AA61" s="6">
        <f t="shared" si="7"/>
        <v>106734.3125</v>
      </c>
      <c r="AB61" s="6">
        <v>61.431263999999992</v>
      </c>
      <c r="AC61" s="1">
        <v>109045.85999999999</v>
      </c>
      <c r="AD61" s="8">
        <f t="shared" si="8"/>
        <v>-1.1812639999999917</v>
      </c>
      <c r="AE61" s="8">
        <f t="shared" si="9"/>
        <v>-2311.547499999986</v>
      </c>
      <c r="AF61" s="8">
        <f t="shared" si="10"/>
        <v>-6.619551832760556</v>
      </c>
    </row>
    <row r="62" spans="1:32" ht="17.25" customHeight="1">
      <c r="A62" s="4">
        <v>57</v>
      </c>
      <c r="B62" s="5" t="s">
        <v>64</v>
      </c>
      <c r="C62" s="8">
        <v>344.9</v>
      </c>
      <c r="D62" s="1"/>
      <c r="E62" s="1">
        <v>11.8</v>
      </c>
      <c r="F62" s="6">
        <f t="shared" si="0"/>
        <v>20739.326000000001</v>
      </c>
      <c r="G62" s="1"/>
      <c r="H62" s="1">
        <v>12.13</v>
      </c>
      <c r="I62" s="6">
        <f t="shared" si="1"/>
        <v>21319.324100000002</v>
      </c>
      <c r="J62" s="1"/>
      <c r="K62" s="1">
        <v>9</v>
      </c>
      <c r="L62" s="6">
        <f t="shared" si="2"/>
        <v>15818.13</v>
      </c>
      <c r="M62" s="1"/>
      <c r="N62" s="1">
        <v>8.81</v>
      </c>
      <c r="O62" s="6">
        <f t="shared" si="3"/>
        <v>15484.191700000001</v>
      </c>
      <c r="P62" s="1"/>
      <c r="Q62" s="1">
        <v>4.9400000000000004</v>
      </c>
      <c r="R62" s="6">
        <f t="shared" si="4"/>
        <v>8855.4439999999995</v>
      </c>
      <c r="S62" s="1"/>
      <c r="T62" s="1">
        <v>9.52</v>
      </c>
      <c r="U62" s="6">
        <f t="shared" si="5"/>
        <v>17065.552</v>
      </c>
      <c r="V62" s="1"/>
      <c r="W62" s="1">
        <v>14.7</v>
      </c>
      <c r="X62" s="4">
        <f t="shared" si="6"/>
        <v>26351.219999999998</v>
      </c>
      <c r="Y62" s="6"/>
      <c r="Z62" s="6">
        <f t="shared" si="7"/>
        <v>70.900000000000006</v>
      </c>
      <c r="AA62" s="6">
        <f t="shared" si="7"/>
        <v>125633.1878</v>
      </c>
      <c r="AB62" s="6">
        <v>81.600288000000006</v>
      </c>
      <c r="AC62" s="1">
        <v>144847.44</v>
      </c>
      <c r="AD62" s="8">
        <f t="shared" si="8"/>
        <v>-10.700288</v>
      </c>
      <c r="AE62" s="8">
        <f t="shared" si="9"/>
        <v>-19214.252200000003</v>
      </c>
      <c r="AF62" s="8">
        <f t="shared" si="10"/>
        <v>-55.709632357204995</v>
      </c>
    </row>
    <row r="63" spans="1:32" ht="17.25" customHeight="1">
      <c r="A63" s="4">
        <v>58</v>
      </c>
      <c r="B63" s="5" t="s">
        <v>65</v>
      </c>
      <c r="C63" s="8">
        <v>344.8</v>
      </c>
      <c r="D63" s="1"/>
      <c r="E63" s="1">
        <v>9.2100000000000009</v>
      </c>
      <c r="F63" s="6">
        <f t="shared" si="0"/>
        <v>16187.219700000001</v>
      </c>
      <c r="G63" s="1"/>
      <c r="H63" s="1">
        <v>9.31</v>
      </c>
      <c r="I63" s="6">
        <f t="shared" si="1"/>
        <v>16362.976700000001</v>
      </c>
      <c r="J63" s="1"/>
      <c r="K63" s="1">
        <v>7.1</v>
      </c>
      <c r="L63" s="6">
        <f t="shared" si="2"/>
        <v>12478.746999999999</v>
      </c>
      <c r="M63" s="1"/>
      <c r="N63" s="1">
        <v>7.22</v>
      </c>
      <c r="O63" s="6">
        <f t="shared" si="3"/>
        <v>12689.6554</v>
      </c>
      <c r="P63" s="1"/>
      <c r="Q63" s="1">
        <v>4.93</v>
      </c>
      <c r="R63" s="6">
        <f t="shared" si="4"/>
        <v>8837.5179999999982</v>
      </c>
      <c r="S63" s="1"/>
      <c r="T63" s="1">
        <v>7.33</v>
      </c>
      <c r="U63" s="6">
        <f t="shared" si="5"/>
        <v>13139.758</v>
      </c>
      <c r="V63" s="1"/>
      <c r="W63" s="1">
        <v>10.9</v>
      </c>
      <c r="X63" s="4">
        <f t="shared" si="6"/>
        <v>19539.34</v>
      </c>
      <c r="Y63" s="6"/>
      <c r="Z63" s="6">
        <f t="shared" si="7"/>
        <v>56</v>
      </c>
      <c r="AA63" s="6">
        <f t="shared" si="7"/>
        <v>99235.214800000002</v>
      </c>
      <c r="AB63" s="6">
        <v>67.194624000000005</v>
      </c>
      <c r="AC63" s="1">
        <v>119276.17000000001</v>
      </c>
      <c r="AD63" s="8">
        <f t="shared" si="8"/>
        <v>-11.194624000000005</v>
      </c>
      <c r="AE63" s="8">
        <f t="shared" si="9"/>
        <v>-20040.955200000011</v>
      </c>
      <c r="AF63" s="8">
        <f t="shared" si="10"/>
        <v>-58.123419953596319</v>
      </c>
    </row>
    <row r="64" spans="1:32" ht="17.25" customHeight="1">
      <c r="A64" s="4">
        <v>59</v>
      </c>
      <c r="B64" s="5" t="s">
        <v>108</v>
      </c>
      <c r="C64" s="8">
        <v>350.2</v>
      </c>
      <c r="D64" s="1"/>
      <c r="E64" s="1">
        <v>9.32</v>
      </c>
      <c r="F64" s="6">
        <f t="shared" si="0"/>
        <v>16380.5524</v>
      </c>
      <c r="G64" s="1"/>
      <c r="H64" s="1">
        <v>9.36</v>
      </c>
      <c r="I64" s="6">
        <f t="shared" si="1"/>
        <v>16450.855199999998</v>
      </c>
      <c r="J64" s="1"/>
      <c r="K64" s="1">
        <v>6.74</v>
      </c>
      <c r="L64" s="6">
        <f t="shared" si="2"/>
        <v>11846.0218</v>
      </c>
      <c r="M64" s="1"/>
      <c r="N64" s="1">
        <v>4.91</v>
      </c>
      <c r="O64" s="6">
        <f t="shared" si="3"/>
        <v>8629.6687000000002</v>
      </c>
      <c r="P64" s="1"/>
      <c r="Q64" s="1">
        <v>3.75</v>
      </c>
      <c r="R64" s="6">
        <f t="shared" si="4"/>
        <v>6722.25</v>
      </c>
      <c r="S64" s="1"/>
      <c r="T64" s="1">
        <v>7.32</v>
      </c>
      <c r="U64" s="6">
        <f t="shared" si="5"/>
        <v>13121.832</v>
      </c>
      <c r="V64" s="1"/>
      <c r="W64" s="1">
        <v>11.65</v>
      </c>
      <c r="X64" s="4">
        <f t="shared" si="6"/>
        <v>20883.79</v>
      </c>
      <c r="Y64" s="6"/>
      <c r="Z64" s="6">
        <f t="shared" si="7"/>
        <v>53.05</v>
      </c>
      <c r="AA64" s="6">
        <f t="shared" si="7"/>
        <v>94034.970100000006</v>
      </c>
      <c r="AB64" s="6">
        <v>58.119191999999998</v>
      </c>
      <c r="AC64" s="1">
        <v>103166.40000000001</v>
      </c>
      <c r="AD64" s="8">
        <f t="shared" si="8"/>
        <v>-5.069192000000001</v>
      </c>
      <c r="AE64" s="8">
        <f t="shared" si="9"/>
        <v>-9131.4299000000028</v>
      </c>
      <c r="AF64" s="8">
        <f t="shared" si="10"/>
        <v>-26.074899771559117</v>
      </c>
    </row>
    <row r="65" spans="1:32" ht="17.25" customHeight="1">
      <c r="A65" s="4">
        <v>60</v>
      </c>
      <c r="B65" s="5" t="s">
        <v>111</v>
      </c>
      <c r="C65" s="8">
        <v>348.8</v>
      </c>
      <c r="D65" s="1">
        <v>16.739999999999998</v>
      </c>
      <c r="E65" s="1"/>
      <c r="F65" s="6">
        <f>D65*1757.57</f>
        <v>29421.721799999996</v>
      </c>
      <c r="G65" s="1"/>
      <c r="H65" s="1">
        <v>7.21</v>
      </c>
      <c r="I65" s="6">
        <f t="shared" si="1"/>
        <v>12672.0797</v>
      </c>
      <c r="J65" s="1"/>
      <c r="K65" s="1">
        <v>7.2</v>
      </c>
      <c r="L65" s="6">
        <f t="shared" si="2"/>
        <v>12654.503999999999</v>
      </c>
      <c r="M65" s="1"/>
      <c r="N65" s="1">
        <v>9.36</v>
      </c>
      <c r="O65" s="6">
        <f t="shared" si="3"/>
        <v>16450.855199999998</v>
      </c>
      <c r="P65" s="1"/>
      <c r="Q65" s="1">
        <v>6.18</v>
      </c>
      <c r="R65" s="6">
        <f t="shared" si="4"/>
        <v>11078.267999999998</v>
      </c>
      <c r="S65" s="1"/>
      <c r="T65" s="1">
        <v>4.59</v>
      </c>
      <c r="U65" s="6">
        <f t="shared" si="5"/>
        <v>8228.0339999999997</v>
      </c>
      <c r="V65" s="1"/>
      <c r="W65" s="1">
        <v>8.17</v>
      </c>
      <c r="X65" s="4">
        <f t="shared" si="6"/>
        <v>14645.541999999999</v>
      </c>
      <c r="Y65" s="6">
        <v>16.739999999999998</v>
      </c>
      <c r="Z65" s="6">
        <f t="shared" si="7"/>
        <v>42.71</v>
      </c>
      <c r="AA65" s="6">
        <f t="shared" si="7"/>
        <v>105151.00469999999</v>
      </c>
      <c r="AB65" s="6">
        <v>50.478335999999992</v>
      </c>
      <c r="AC65" s="1">
        <v>89603.22</v>
      </c>
      <c r="AD65" s="8">
        <f t="shared" si="8"/>
        <v>-7.7683359999999908</v>
      </c>
      <c r="AE65" s="8">
        <f t="shared" si="9"/>
        <v>15547.784699999989</v>
      </c>
      <c r="AF65" s="8">
        <f t="shared" si="10"/>
        <v>44.575070814220155</v>
      </c>
    </row>
    <row r="66" spans="1:32" ht="17.25" customHeight="1">
      <c r="A66" s="4">
        <v>61</v>
      </c>
      <c r="B66" s="5" t="s">
        <v>66</v>
      </c>
      <c r="C66" s="8">
        <v>336.4</v>
      </c>
      <c r="D66" s="1"/>
      <c r="E66" s="1">
        <v>11.27</v>
      </c>
      <c r="F66" s="6">
        <f t="shared" si="0"/>
        <v>19807.813899999997</v>
      </c>
      <c r="G66" s="1"/>
      <c r="H66" s="1">
        <v>11.59</v>
      </c>
      <c r="I66" s="6">
        <f t="shared" si="1"/>
        <v>20370.2363</v>
      </c>
      <c r="J66" s="1"/>
      <c r="K66" s="1">
        <v>8.4</v>
      </c>
      <c r="L66" s="6">
        <f t="shared" si="2"/>
        <v>14763.588</v>
      </c>
      <c r="M66" s="1"/>
      <c r="N66" s="1">
        <v>6.84</v>
      </c>
      <c r="O66" s="6">
        <f t="shared" si="3"/>
        <v>12021.7788</v>
      </c>
      <c r="P66" s="1"/>
      <c r="Q66" s="1">
        <v>4.8899999999999997</v>
      </c>
      <c r="R66" s="6">
        <f t="shared" si="4"/>
        <v>8765.8139999999985</v>
      </c>
      <c r="S66" s="1"/>
      <c r="T66" s="1">
        <v>8.5399999999999991</v>
      </c>
      <c r="U66" s="6">
        <f t="shared" si="5"/>
        <v>15308.803999999998</v>
      </c>
      <c r="V66" s="1"/>
      <c r="W66" s="1">
        <v>13</v>
      </c>
      <c r="X66" s="4">
        <f t="shared" si="6"/>
        <v>23303.8</v>
      </c>
      <c r="Y66" s="6"/>
      <c r="Z66" s="6">
        <f t="shared" si="7"/>
        <v>64.53</v>
      </c>
      <c r="AA66" s="6">
        <f t="shared" si="7"/>
        <v>114341.83500000001</v>
      </c>
      <c r="AB66" s="6">
        <v>64.790639999999996</v>
      </c>
      <c r="AC66" s="1">
        <v>115008.84</v>
      </c>
      <c r="AD66" s="8">
        <f t="shared" si="8"/>
        <v>-0.2606399999999951</v>
      </c>
      <c r="AE66" s="8">
        <f t="shared" si="9"/>
        <v>-667.0049999999901</v>
      </c>
      <c r="AF66" s="8">
        <f t="shared" si="10"/>
        <v>-1.9827734839476521</v>
      </c>
    </row>
    <row r="67" spans="1:32" ht="17.25" customHeight="1">
      <c r="A67" s="4">
        <v>62</v>
      </c>
      <c r="B67" s="5" t="s">
        <v>67</v>
      </c>
      <c r="C67" s="8">
        <v>340.5</v>
      </c>
      <c r="D67" s="1"/>
      <c r="E67" s="1">
        <v>11.46</v>
      </c>
      <c r="F67" s="6">
        <f t="shared" si="0"/>
        <v>20141.752199999999</v>
      </c>
      <c r="G67" s="1"/>
      <c r="H67" s="1">
        <v>11.77</v>
      </c>
      <c r="I67" s="6">
        <f t="shared" si="1"/>
        <v>20686.598899999997</v>
      </c>
      <c r="J67" s="1"/>
      <c r="K67" s="1">
        <v>8.4499999999999993</v>
      </c>
      <c r="L67" s="6">
        <f t="shared" si="2"/>
        <v>14851.466499999999</v>
      </c>
      <c r="M67" s="1"/>
      <c r="N67" s="1">
        <v>6.85</v>
      </c>
      <c r="O67" s="6">
        <f t="shared" si="3"/>
        <v>12039.354499999999</v>
      </c>
      <c r="P67" s="1"/>
      <c r="Q67" s="1">
        <v>4.8600000000000003</v>
      </c>
      <c r="R67" s="6">
        <f t="shared" si="4"/>
        <v>8712.0360000000001</v>
      </c>
      <c r="S67" s="1"/>
      <c r="T67" s="1">
        <v>8.06</v>
      </c>
      <c r="U67" s="6">
        <f t="shared" si="5"/>
        <v>14448.356</v>
      </c>
      <c r="V67" s="1"/>
      <c r="W67" s="1">
        <v>12.42</v>
      </c>
      <c r="X67" s="4">
        <f t="shared" si="6"/>
        <v>22264.092000000001</v>
      </c>
      <c r="Y67" s="6"/>
      <c r="Z67" s="6">
        <f t="shared" si="7"/>
        <v>63.870000000000005</v>
      </c>
      <c r="AA67" s="6">
        <f t="shared" si="7"/>
        <v>113143.65609999999</v>
      </c>
      <c r="AB67" s="6">
        <v>67.6233</v>
      </c>
      <c r="AC67" s="1">
        <v>120037.07</v>
      </c>
      <c r="AD67" s="8">
        <f t="shared" si="8"/>
        <v>-3.7532999999999959</v>
      </c>
      <c r="AE67" s="8">
        <f t="shared" si="9"/>
        <v>-6893.4139000000141</v>
      </c>
      <c r="AF67" s="8">
        <f t="shared" si="10"/>
        <v>-20.244974743025004</v>
      </c>
    </row>
    <row r="68" spans="1:32" ht="17.25" customHeight="1">
      <c r="A68" s="4">
        <v>63</v>
      </c>
      <c r="B68" s="5" t="s">
        <v>68</v>
      </c>
      <c r="C68" s="8">
        <v>344.3</v>
      </c>
      <c r="D68" s="1"/>
      <c r="E68" s="1">
        <v>15.85</v>
      </c>
      <c r="F68" s="6">
        <f t="shared" si="0"/>
        <v>27857.484499999999</v>
      </c>
      <c r="G68" s="1"/>
      <c r="H68" s="1">
        <v>16.46</v>
      </c>
      <c r="I68" s="6">
        <f t="shared" si="1"/>
        <v>28929.602200000001</v>
      </c>
      <c r="J68" s="1"/>
      <c r="K68" s="1">
        <v>12</v>
      </c>
      <c r="L68" s="6">
        <f t="shared" si="2"/>
        <v>21090.84</v>
      </c>
      <c r="M68" s="1"/>
      <c r="N68" s="1">
        <v>11.11</v>
      </c>
      <c r="O68" s="6">
        <f t="shared" si="3"/>
        <v>19526.602699999999</v>
      </c>
      <c r="P68" s="1"/>
      <c r="Q68" s="1">
        <v>5.0999999999999996</v>
      </c>
      <c r="R68" s="6">
        <f t="shared" si="4"/>
        <v>9142.2599999999984</v>
      </c>
      <c r="S68" s="1"/>
      <c r="T68" s="1">
        <v>9.77</v>
      </c>
      <c r="U68" s="6">
        <f t="shared" si="5"/>
        <v>17513.701999999997</v>
      </c>
      <c r="V68" s="1"/>
      <c r="W68" s="1">
        <v>15.19</v>
      </c>
      <c r="X68" s="4">
        <f t="shared" si="6"/>
        <v>27229.593999999997</v>
      </c>
      <c r="Y68" s="6"/>
      <c r="Z68" s="6">
        <f t="shared" si="7"/>
        <v>85.48</v>
      </c>
      <c r="AA68" s="6">
        <f t="shared" si="7"/>
        <v>151290.08539999998</v>
      </c>
      <c r="AB68" s="6">
        <v>80.566199999999995</v>
      </c>
      <c r="AC68" s="1">
        <v>143011.91999999998</v>
      </c>
      <c r="AD68" s="8">
        <f t="shared" si="8"/>
        <v>4.913800000000009</v>
      </c>
      <c r="AE68" s="8">
        <f t="shared" si="9"/>
        <v>8278.165399999998</v>
      </c>
      <c r="AF68" s="8">
        <f t="shared" si="10"/>
        <v>24.043466163229734</v>
      </c>
    </row>
    <row r="69" spans="1:32" ht="17.25" customHeight="1">
      <c r="A69" s="4">
        <v>64</v>
      </c>
      <c r="B69" s="5" t="s">
        <v>117</v>
      </c>
      <c r="C69" s="8">
        <v>132</v>
      </c>
      <c r="D69" s="1"/>
      <c r="E69" s="1">
        <v>4.42</v>
      </c>
      <c r="F69" s="6">
        <f t="shared" si="0"/>
        <v>7768.4593999999997</v>
      </c>
      <c r="G69" s="1"/>
      <c r="H69" s="1">
        <v>4.47</v>
      </c>
      <c r="I69" s="6">
        <f t="shared" si="1"/>
        <v>7856.3378999999995</v>
      </c>
      <c r="J69" s="1"/>
      <c r="K69" s="1">
        <v>3.33</v>
      </c>
      <c r="L69" s="6">
        <f t="shared" si="2"/>
        <v>5852.7080999999998</v>
      </c>
      <c r="M69" s="1"/>
      <c r="N69" s="1">
        <v>2.88</v>
      </c>
      <c r="O69" s="6">
        <f t="shared" si="3"/>
        <v>5061.8015999999998</v>
      </c>
      <c r="P69" s="1"/>
      <c r="Q69" s="1">
        <v>1.88</v>
      </c>
      <c r="R69" s="6">
        <f t="shared" si="4"/>
        <v>3370.0879999999997</v>
      </c>
      <c r="S69" s="1"/>
      <c r="T69" s="1">
        <v>3.37</v>
      </c>
      <c r="U69" s="6">
        <f t="shared" si="5"/>
        <v>6041.0619999999999</v>
      </c>
      <c r="V69" s="1"/>
      <c r="W69" s="1">
        <v>5.18</v>
      </c>
      <c r="X69" s="4">
        <f t="shared" si="6"/>
        <v>9285.6679999999997</v>
      </c>
      <c r="Y69" s="6"/>
      <c r="Z69" s="6">
        <f t="shared" si="7"/>
        <v>25.53</v>
      </c>
      <c r="AA69" s="6">
        <f t="shared" si="7"/>
        <v>45236.124999999993</v>
      </c>
      <c r="AB69" s="6">
        <v>26.799999999999997</v>
      </c>
      <c r="AC69" s="1">
        <v>47533.07</v>
      </c>
      <c r="AD69" s="8">
        <f t="shared" si="8"/>
        <v>-1.269999999999996</v>
      </c>
      <c r="AE69" s="8">
        <f t="shared" si="9"/>
        <v>-2296.945000000007</v>
      </c>
      <c r="AF69" s="8">
        <f t="shared" si="10"/>
        <v>-17.401098484848539</v>
      </c>
    </row>
    <row r="70" spans="1:32" ht="17.25" customHeight="1">
      <c r="A70" s="4">
        <v>65</v>
      </c>
      <c r="B70" s="5" t="s">
        <v>69</v>
      </c>
      <c r="C70" s="8">
        <v>340.7</v>
      </c>
      <c r="D70" s="1"/>
      <c r="E70" s="1">
        <v>10.97</v>
      </c>
      <c r="F70" s="6">
        <f t="shared" si="0"/>
        <v>19280.5429</v>
      </c>
      <c r="G70" s="1"/>
      <c r="H70" s="1">
        <v>11.18</v>
      </c>
      <c r="I70" s="6">
        <f t="shared" si="1"/>
        <v>19649.632599999997</v>
      </c>
      <c r="J70" s="1"/>
      <c r="K70" s="1">
        <v>8.5299999999999994</v>
      </c>
      <c r="L70" s="6">
        <f t="shared" si="2"/>
        <v>14992.072099999998</v>
      </c>
      <c r="M70" s="1"/>
      <c r="N70" s="1">
        <v>10.76</v>
      </c>
      <c r="O70" s="6">
        <f t="shared" si="3"/>
        <v>18911.4532</v>
      </c>
      <c r="P70" s="1"/>
      <c r="Q70" s="1">
        <v>9.11</v>
      </c>
      <c r="R70" s="6">
        <f t="shared" si="4"/>
        <v>16330.585999999998</v>
      </c>
      <c r="S70" s="1"/>
      <c r="T70" s="1">
        <v>11.79</v>
      </c>
      <c r="U70" s="6">
        <f t="shared" si="5"/>
        <v>21134.753999999997</v>
      </c>
      <c r="V70" s="1"/>
      <c r="W70" s="1">
        <v>14.2</v>
      </c>
      <c r="X70" s="4">
        <f t="shared" si="6"/>
        <v>25454.92</v>
      </c>
      <c r="Y70" s="6"/>
      <c r="Z70" s="6">
        <f t="shared" si="7"/>
        <v>76.539999999999992</v>
      </c>
      <c r="AA70" s="6">
        <f t="shared" si="7"/>
        <v>135753.9608</v>
      </c>
      <c r="AB70" s="6">
        <v>70.606667999999999</v>
      </c>
      <c r="AC70" s="1">
        <v>125332.87</v>
      </c>
      <c r="AD70" s="8">
        <f t="shared" si="8"/>
        <v>5.9333319999999929</v>
      </c>
      <c r="AE70" s="8">
        <f t="shared" si="9"/>
        <v>10421.090800000005</v>
      </c>
      <c r="AF70" s="8">
        <f t="shared" si="10"/>
        <v>30.58729321984152</v>
      </c>
    </row>
    <row r="71" spans="1:32" ht="17.25" customHeight="1">
      <c r="A71" s="4">
        <v>66</v>
      </c>
      <c r="B71" s="5" t="s">
        <v>70</v>
      </c>
      <c r="C71" s="8">
        <v>345.7</v>
      </c>
      <c r="D71" s="1"/>
      <c r="E71" s="1">
        <v>9.73</v>
      </c>
      <c r="F71" s="6">
        <f t="shared" ref="F71:F108" si="11">E71*1757.57</f>
        <v>17101.1561</v>
      </c>
      <c r="G71" s="1"/>
      <c r="H71" s="1">
        <v>10.06</v>
      </c>
      <c r="I71" s="6">
        <f t="shared" ref="I71:I108" si="12">H71*1757.57</f>
        <v>17681.154200000001</v>
      </c>
      <c r="J71" s="1"/>
      <c r="K71" s="1">
        <v>7.51</v>
      </c>
      <c r="L71" s="6">
        <f t="shared" ref="L71:L108" si="13">K71*1757.57</f>
        <v>13199.350699999999</v>
      </c>
      <c r="M71" s="1"/>
      <c r="N71" s="1">
        <v>6.06</v>
      </c>
      <c r="O71" s="6">
        <f t="shared" ref="O71:O108" si="14">N71*1757.57</f>
        <v>10650.874199999998</v>
      </c>
      <c r="P71" s="1"/>
      <c r="Q71" s="1">
        <v>4.26</v>
      </c>
      <c r="R71" s="6">
        <f t="shared" ref="R71:R109" si="15">Q71*1792.6</f>
        <v>7636.4759999999997</v>
      </c>
      <c r="S71" s="1"/>
      <c r="T71" s="1">
        <v>7.61</v>
      </c>
      <c r="U71" s="6">
        <f t="shared" ref="U71:U108" si="16">T71*1792.6</f>
        <v>13641.686</v>
      </c>
      <c r="V71" s="1"/>
      <c r="W71" s="1">
        <v>11.51</v>
      </c>
      <c r="X71" s="4">
        <f t="shared" ref="X71:X108" si="17">W71*1792.6</f>
        <v>20632.825999999997</v>
      </c>
      <c r="Y71" s="6"/>
      <c r="Z71" s="6">
        <f t="shared" ref="Z71:AA109" si="18">E71+H71+K71+N71+Q71+T71+W71</f>
        <v>56.739999999999995</v>
      </c>
      <c r="AA71" s="6">
        <f t="shared" si="18"/>
        <v>100543.5232</v>
      </c>
      <c r="AB71" s="6">
        <v>56.991108000000011</v>
      </c>
      <c r="AC71" s="1">
        <v>101164.03</v>
      </c>
      <c r="AD71" s="8">
        <f t="shared" ref="AD71:AD108" si="19">Z71-AB71</f>
        <v>-0.25110800000001632</v>
      </c>
      <c r="AE71" s="8">
        <f t="shared" ref="AE71:AE108" si="20">AA71-AC71</f>
        <v>-620.50680000000284</v>
      </c>
      <c r="AF71" s="8">
        <f t="shared" ref="AF71:AF108" si="21">AE71/C71</f>
        <v>-1.7949285507665689</v>
      </c>
    </row>
    <row r="72" spans="1:32" ht="17.25" customHeight="1">
      <c r="A72" s="4">
        <v>67</v>
      </c>
      <c r="B72" s="5" t="s">
        <v>71</v>
      </c>
      <c r="C72" s="8">
        <v>347.9</v>
      </c>
      <c r="D72" s="1"/>
      <c r="E72" s="1">
        <v>12.29</v>
      </c>
      <c r="F72" s="6">
        <f t="shared" si="11"/>
        <v>21600.535299999996</v>
      </c>
      <c r="G72" s="1"/>
      <c r="H72" s="1">
        <v>12.71</v>
      </c>
      <c r="I72" s="6">
        <f t="shared" si="12"/>
        <v>22338.7147</v>
      </c>
      <c r="J72" s="1"/>
      <c r="K72" s="1">
        <v>9.93</v>
      </c>
      <c r="L72" s="6">
        <f t="shared" si="13"/>
        <v>17452.670099999999</v>
      </c>
      <c r="M72" s="1"/>
      <c r="N72" s="1">
        <v>7.44</v>
      </c>
      <c r="O72" s="6">
        <f t="shared" si="14"/>
        <v>13076.3208</v>
      </c>
      <c r="P72" s="1"/>
      <c r="Q72" s="1">
        <v>5.29</v>
      </c>
      <c r="R72" s="6">
        <f t="shared" si="15"/>
        <v>9482.8539999999994</v>
      </c>
      <c r="S72" s="1"/>
      <c r="T72" s="1">
        <v>9.6</v>
      </c>
      <c r="U72" s="6">
        <f t="shared" si="16"/>
        <v>17208.96</v>
      </c>
      <c r="V72" s="1"/>
      <c r="W72" s="1">
        <v>14.67</v>
      </c>
      <c r="X72" s="4">
        <f t="shared" si="17"/>
        <v>26297.441999999999</v>
      </c>
      <c r="Y72" s="6"/>
      <c r="Z72" s="6">
        <f t="shared" si="18"/>
        <v>71.929999999999993</v>
      </c>
      <c r="AA72" s="6">
        <f t="shared" si="18"/>
        <v>127457.49689999998</v>
      </c>
      <c r="AB72" s="6">
        <v>69.552168000000009</v>
      </c>
      <c r="AC72" s="1">
        <v>123460.98000000001</v>
      </c>
      <c r="AD72" s="8">
        <f t="shared" si="19"/>
        <v>2.3778319999999837</v>
      </c>
      <c r="AE72" s="8">
        <f t="shared" si="20"/>
        <v>3996.5168999999732</v>
      </c>
      <c r="AF72" s="8">
        <f t="shared" si="21"/>
        <v>11.487544984190784</v>
      </c>
    </row>
    <row r="73" spans="1:32" ht="17.25" customHeight="1">
      <c r="A73" s="4">
        <v>68</v>
      </c>
      <c r="B73" s="5" t="s">
        <v>72</v>
      </c>
      <c r="C73" s="8">
        <v>342.6</v>
      </c>
      <c r="D73" s="1"/>
      <c r="E73" s="1">
        <v>10.050000000000001</v>
      </c>
      <c r="F73" s="6">
        <f t="shared" si="11"/>
        <v>17663.5785</v>
      </c>
      <c r="G73" s="1"/>
      <c r="H73" s="1">
        <v>10.09</v>
      </c>
      <c r="I73" s="6">
        <f t="shared" si="12"/>
        <v>17733.881300000001</v>
      </c>
      <c r="J73" s="1"/>
      <c r="K73" s="1">
        <v>8.0299999999999994</v>
      </c>
      <c r="L73" s="6">
        <f t="shared" si="13"/>
        <v>14113.287099999998</v>
      </c>
      <c r="M73" s="1"/>
      <c r="N73" s="1">
        <v>5.85</v>
      </c>
      <c r="O73" s="6">
        <f t="shared" si="14"/>
        <v>10281.7845</v>
      </c>
      <c r="P73" s="1"/>
      <c r="Q73" s="1">
        <v>4.12</v>
      </c>
      <c r="R73" s="6">
        <f t="shared" si="15"/>
        <v>7385.5119999999997</v>
      </c>
      <c r="S73" s="1"/>
      <c r="T73" s="1">
        <v>7.26</v>
      </c>
      <c r="U73" s="6">
        <f t="shared" si="16"/>
        <v>13014.276</v>
      </c>
      <c r="V73" s="1"/>
      <c r="W73" s="1">
        <v>11.04</v>
      </c>
      <c r="X73" s="4">
        <f t="shared" si="17"/>
        <v>19790.303999999996</v>
      </c>
      <c r="Y73" s="6"/>
      <c r="Z73" s="6">
        <f t="shared" si="18"/>
        <v>56.44</v>
      </c>
      <c r="AA73" s="6">
        <f t="shared" si="18"/>
        <v>99982.623399999982</v>
      </c>
      <c r="AB73" s="6">
        <v>52.45</v>
      </c>
      <c r="AC73" s="1">
        <v>93127.510000000009</v>
      </c>
      <c r="AD73" s="8">
        <f t="shared" si="19"/>
        <v>3.9899999999999949</v>
      </c>
      <c r="AE73" s="8">
        <f t="shared" si="20"/>
        <v>6855.1133999999729</v>
      </c>
      <c r="AF73" s="8">
        <f t="shared" si="21"/>
        <v>20.009087565674175</v>
      </c>
    </row>
    <row r="74" spans="1:32" ht="17.25" customHeight="1">
      <c r="A74" s="4">
        <v>69</v>
      </c>
      <c r="B74" s="5" t="s">
        <v>73</v>
      </c>
      <c r="C74" s="8">
        <v>343.4</v>
      </c>
      <c r="D74" s="1"/>
      <c r="E74" s="1">
        <v>11.58</v>
      </c>
      <c r="F74" s="6">
        <f t="shared" si="11"/>
        <v>20352.660599999999</v>
      </c>
      <c r="G74" s="1"/>
      <c r="H74" s="1">
        <v>11.96</v>
      </c>
      <c r="I74" s="6">
        <f t="shared" si="12"/>
        <v>21020.537200000002</v>
      </c>
      <c r="J74" s="1"/>
      <c r="K74" s="1">
        <v>8.6300000000000008</v>
      </c>
      <c r="L74" s="6">
        <f t="shared" si="13"/>
        <v>15167.829100000001</v>
      </c>
      <c r="M74" s="1"/>
      <c r="N74" s="1">
        <v>8.57</v>
      </c>
      <c r="O74" s="6">
        <f t="shared" si="14"/>
        <v>15062.374900000001</v>
      </c>
      <c r="P74" s="1"/>
      <c r="Q74" s="1">
        <v>5.6</v>
      </c>
      <c r="R74" s="6">
        <f t="shared" si="15"/>
        <v>10038.56</v>
      </c>
      <c r="S74" s="1"/>
      <c r="T74" s="1">
        <v>8.8699999999999992</v>
      </c>
      <c r="U74" s="6">
        <f t="shared" si="16"/>
        <v>15900.361999999997</v>
      </c>
      <c r="V74" s="1"/>
      <c r="W74" s="1">
        <v>14.23</v>
      </c>
      <c r="X74" s="4">
        <f t="shared" si="17"/>
        <v>25508.698</v>
      </c>
      <c r="Y74" s="6"/>
      <c r="Z74" s="6">
        <f t="shared" si="18"/>
        <v>69.44</v>
      </c>
      <c r="AA74" s="6">
        <f t="shared" si="18"/>
        <v>123051.0218</v>
      </c>
      <c r="AB74" s="6">
        <v>70.218432000000007</v>
      </c>
      <c r="AC74" s="1">
        <v>124643.75</v>
      </c>
      <c r="AD74" s="8">
        <f t="shared" si="19"/>
        <v>-0.77843200000000934</v>
      </c>
      <c r="AE74" s="8">
        <f t="shared" si="20"/>
        <v>-1592.7281999999977</v>
      </c>
      <c r="AF74" s="8">
        <f t="shared" si="21"/>
        <v>-4.6381135701805416</v>
      </c>
    </row>
    <row r="75" spans="1:32" ht="17.25" customHeight="1">
      <c r="A75" s="4">
        <v>70</v>
      </c>
      <c r="B75" s="5" t="s">
        <v>74</v>
      </c>
      <c r="C75" s="8">
        <v>347.4</v>
      </c>
      <c r="D75" s="1"/>
      <c r="E75" s="1">
        <v>10.16</v>
      </c>
      <c r="F75" s="6">
        <f t="shared" si="11"/>
        <v>17856.911199999999</v>
      </c>
      <c r="G75" s="1"/>
      <c r="H75" s="1">
        <v>10.56</v>
      </c>
      <c r="I75" s="6">
        <f t="shared" si="12"/>
        <v>18559.939200000001</v>
      </c>
      <c r="J75" s="1"/>
      <c r="K75" s="1">
        <v>7.63</v>
      </c>
      <c r="L75" s="6">
        <f t="shared" si="13"/>
        <v>13410.259099999999</v>
      </c>
      <c r="M75" s="1"/>
      <c r="N75" s="1">
        <v>7.51</v>
      </c>
      <c r="O75" s="6">
        <f t="shared" si="14"/>
        <v>13199.350699999999</v>
      </c>
      <c r="P75" s="1"/>
      <c r="Q75" s="1">
        <v>5.2</v>
      </c>
      <c r="R75" s="6">
        <f t="shared" si="15"/>
        <v>9321.52</v>
      </c>
      <c r="S75" s="1"/>
      <c r="T75" s="1">
        <v>7.79</v>
      </c>
      <c r="U75" s="6">
        <f t="shared" si="16"/>
        <v>13964.353999999999</v>
      </c>
      <c r="V75" s="1"/>
      <c r="W75" s="1">
        <v>12.35</v>
      </c>
      <c r="X75" s="4">
        <f t="shared" si="17"/>
        <v>22138.609999999997</v>
      </c>
      <c r="Y75" s="6"/>
      <c r="Z75" s="6">
        <f t="shared" si="18"/>
        <v>61.2</v>
      </c>
      <c r="AA75" s="6">
        <f t="shared" si="18"/>
        <v>108450.94419999998</v>
      </c>
      <c r="AB75" s="6">
        <v>61.781616000000007</v>
      </c>
      <c r="AC75" s="1">
        <v>109667.51999999999</v>
      </c>
      <c r="AD75" s="8">
        <f t="shared" si="19"/>
        <v>-0.58161600000000391</v>
      </c>
      <c r="AE75" s="8">
        <f t="shared" si="20"/>
        <v>-1216.575800000006</v>
      </c>
      <c r="AF75" s="8">
        <f t="shared" si="21"/>
        <v>-3.5019453080023202</v>
      </c>
    </row>
    <row r="76" spans="1:32" ht="17.25" customHeight="1">
      <c r="A76" s="4">
        <v>71</v>
      </c>
      <c r="B76" s="5" t="s">
        <v>116</v>
      </c>
      <c r="C76" s="8">
        <v>343.7</v>
      </c>
      <c r="D76" s="1"/>
      <c r="E76" s="1">
        <v>11.76</v>
      </c>
      <c r="F76" s="6">
        <f t="shared" si="11"/>
        <v>20669.0232</v>
      </c>
      <c r="G76" s="1"/>
      <c r="H76" s="1">
        <v>11.72</v>
      </c>
      <c r="I76" s="6">
        <f t="shared" si="12"/>
        <v>20598.720400000002</v>
      </c>
      <c r="J76" s="1"/>
      <c r="K76" s="1">
        <v>8.4</v>
      </c>
      <c r="L76" s="6">
        <f t="shared" si="13"/>
        <v>14763.588</v>
      </c>
      <c r="M76" s="1"/>
      <c r="N76" s="1">
        <v>6.38</v>
      </c>
      <c r="O76" s="6">
        <f t="shared" si="14"/>
        <v>11213.2966</v>
      </c>
      <c r="P76" s="1"/>
      <c r="Q76" s="1">
        <v>5.98</v>
      </c>
      <c r="R76" s="6">
        <f t="shared" si="15"/>
        <v>10719.748</v>
      </c>
      <c r="S76" s="1"/>
      <c r="T76" s="1">
        <v>10.9</v>
      </c>
      <c r="U76" s="6">
        <f t="shared" si="16"/>
        <v>19539.34</v>
      </c>
      <c r="V76" s="1"/>
      <c r="W76" s="1">
        <v>14.53</v>
      </c>
      <c r="X76" s="4">
        <f t="shared" si="17"/>
        <v>26046.477999999999</v>
      </c>
      <c r="Y76" s="6"/>
      <c r="Z76" s="6">
        <f t="shared" si="18"/>
        <v>69.67</v>
      </c>
      <c r="AA76" s="6">
        <f t="shared" si="18"/>
        <v>123550.1942</v>
      </c>
      <c r="AB76" s="6">
        <v>59.069471999999998</v>
      </c>
      <c r="AC76" s="1">
        <v>104857.47</v>
      </c>
      <c r="AD76" s="8">
        <f t="shared" si="19"/>
        <v>10.600528000000004</v>
      </c>
      <c r="AE76" s="8">
        <f t="shared" si="20"/>
        <v>18692.724199999997</v>
      </c>
      <c r="AF76" s="8">
        <f t="shared" si="21"/>
        <v>54.386744835612447</v>
      </c>
    </row>
    <row r="77" spans="1:32" ht="17.25" customHeight="1">
      <c r="A77" s="4">
        <v>72</v>
      </c>
      <c r="B77" s="5" t="s">
        <v>75</v>
      </c>
      <c r="C77" s="8">
        <v>339.7</v>
      </c>
      <c r="D77" s="1"/>
      <c r="E77" s="1">
        <v>10.77</v>
      </c>
      <c r="F77" s="6">
        <f t="shared" si="11"/>
        <v>18929.028899999998</v>
      </c>
      <c r="G77" s="1"/>
      <c r="H77" s="1">
        <v>11.04</v>
      </c>
      <c r="I77" s="6">
        <f t="shared" si="12"/>
        <v>19403.572799999998</v>
      </c>
      <c r="J77" s="1"/>
      <c r="K77" s="1">
        <v>8</v>
      </c>
      <c r="L77" s="6">
        <f t="shared" si="13"/>
        <v>14060.56</v>
      </c>
      <c r="M77" s="1"/>
      <c r="N77" s="1">
        <v>6.59</v>
      </c>
      <c r="O77" s="6">
        <f t="shared" si="14"/>
        <v>11582.3863</v>
      </c>
      <c r="P77" s="1"/>
      <c r="Q77" s="1">
        <v>4.5999999999999996</v>
      </c>
      <c r="R77" s="6">
        <f t="shared" si="15"/>
        <v>8245.9599999999991</v>
      </c>
      <c r="S77" s="1"/>
      <c r="T77" s="1">
        <v>8.1199999999999992</v>
      </c>
      <c r="U77" s="6">
        <f t="shared" si="16"/>
        <v>14555.911999999998</v>
      </c>
      <c r="V77" s="1"/>
      <c r="W77" s="1">
        <v>12.93</v>
      </c>
      <c r="X77" s="4">
        <f t="shared" si="17"/>
        <v>23178.317999999999</v>
      </c>
      <c r="Y77" s="6"/>
      <c r="Z77" s="6">
        <f t="shared" si="18"/>
        <v>62.05</v>
      </c>
      <c r="AA77" s="6">
        <f t="shared" si="18"/>
        <v>109955.738</v>
      </c>
      <c r="AB77" s="6">
        <v>63.742560000000012</v>
      </c>
      <c r="AC77" s="1">
        <v>113148.37</v>
      </c>
      <c r="AD77" s="8">
        <f t="shared" si="19"/>
        <v>-1.6925600000000145</v>
      </c>
      <c r="AE77" s="8">
        <f t="shared" si="20"/>
        <v>-3192.6319999999978</v>
      </c>
      <c r="AF77" s="8">
        <f t="shared" si="21"/>
        <v>-9.3983868118928413</v>
      </c>
    </row>
    <row r="78" spans="1:32" ht="17.25" customHeight="1">
      <c r="A78" s="4">
        <v>73</v>
      </c>
      <c r="B78" s="5" t="s">
        <v>76</v>
      </c>
      <c r="C78" s="8">
        <v>344.4</v>
      </c>
      <c r="D78" s="1"/>
      <c r="E78" s="1">
        <v>11.3</v>
      </c>
      <c r="F78" s="6">
        <f t="shared" si="11"/>
        <v>19860.541000000001</v>
      </c>
      <c r="G78" s="1"/>
      <c r="H78" s="1">
        <v>11.69</v>
      </c>
      <c r="I78" s="6">
        <f t="shared" si="12"/>
        <v>20545.993299999998</v>
      </c>
      <c r="J78" s="1"/>
      <c r="K78" s="1">
        <v>8.7200000000000006</v>
      </c>
      <c r="L78" s="6">
        <f t="shared" si="13"/>
        <v>15326.010400000001</v>
      </c>
      <c r="M78" s="1"/>
      <c r="N78" s="1">
        <v>8.69</v>
      </c>
      <c r="O78" s="6">
        <f t="shared" si="14"/>
        <v>15273.283299999999</v>
      </c>
      <c r="P78" s="1"/>
      <c r="Q78" s="1">
        <v>3.4</v>
      </c>
      <c r="R78" s="6">
        <f t="shared" si="15"/>
        <v>6094.8399999999992</v>
      </c>
      <c r="S78" s="1"/>
      <c r="T78" s="1">
        <v>8.66</v>
      </c>
      <c r="U78" s="6">
        <f t="shared" si="16"/>
        <v>15523.915999999999</v>
      </c>
      <c r="V78" s="1"/>
      <c r="W78" s="1">
        <v>14</v>
      </c>
      <c r="X78" s="4">
        <f t="shared" si="17"/>
        <v>25096.399999999998</v>
      </c>
      <c r="Y78" s="6"/>
      <c r="Z78" s="6">
        <f t="shared" si="18"/>
        <v>66.459999999999994</v>
      </c>
      <c r="AA78" s="6">
        <f t="shared" si="18"/>
        <v>117720.98399999998</v>
      </c>
      <c r="AB78" s="6">
        <v>68.604479999999995</v>
      </c>
      <c r="AC78" s="1">
        <v>121778.82</v>
      </c>
      <c r="AD78" s="8">
        <f t="shared" si="19"/>
        <v>-2.1444800000000015</v>
      </c>
      <c r="AE78" s="8">
        <f t="shared" si="20"/>
        <v>-4057.8360000000248</v>
      </c>
      <c r="AF78" s="8">
        <f t="shared" si="21"/>
        <v>-11.782334494773592</v>
      </c>
    </row>
    <row r="79" spans="1:32" ht="17.25" customHeight="1">
      <c r="A79" s="4">
        <v>74</v>
      </c>
      <c r="B79" s="5" t="s">
        <v>77</v>
      </c>
      <c r="C79" s="8">
        <v>376.6</v>
      </c>
      <c r="D79" s="1"/>
      <c r="E79" s="1">
        <v>15.72</v>
      </c>
      <c r="F79" s="6">
        <f t="shared" si="11"/>
        <v>27629.000400000001</v>
      </c>
      <c r="G79" s="1"/>
      <c r="H79" s="1">
        <v>14.52</v>
      </c>
      <c r="I79" s="6">
        <f t="shared" si="12"/>
        <v>25519.916399999998</v>
      </c>
      <c r="J79" s="1"/>
      <c r="K79" s="1">
        <v>10.38</v>
      </c>
      <c r="L79" s="6">
        <f t="shared" si="13"/>
        <v>18243.5766</v>
      </c>
      <c r="M79" s="1"/>
      <c r="N79" s="1">
        <v>8.06</v>
      </c>
      <c r="O79" s="6">
        <f t="shared" si="14"/>
        <v>14166.0142</v>
      </c>
      <c r="P79" s="1"/>
      <c r="Q79" s="1">
        <v>11.2</v>
      </c>
      <c r="R79" s="6">
        <f t="shared" si="15"/>
        <v>20077.12</v>
      </c>
      <c r="S79" s="1"/>
      <c r="T79" s="1">
        <v>11.55</v>
      </c>
      <c r="U79" s="6">
        <f t="shared" si="16"/>
        <v>20704.53</v>
      </c>
      <c r="V79" s="1"/>
      <c r="W79" s="1">
        <v>11.55</v>
      </c>
      <c r="X79" s="4">
        <f t="shared" si="17"/>
        <v>20704.53</v>
      </c>
      <c r="Y79" s="6"/>
      <c r="Z79" s="6">
        <f t="shared" si="18"/>
        <v>82.98</v>
      </c>
      <c r="AA79" s="6">
        <f t="shared" si="18"/>
        <v>147044.6876</v>
      </c>
      <c r="AB79" s="6">
        <v>75.72</v>
      </c>
      <c r="AC79" s="1">
        <v>134419.45000000001</v>
      </c>
      <c r="AD79" s="8">
        <f t="shared" si="19"/>
        <v>7.2600000000000051</v>
      </c>
      <c r="AE79" s="8">
        <f t="shared" si="20"/>
        <v>12625.237599999993</v>
      </c>
      <c r="AF79" s="8">
        <f t="shared" si="21"/>
        <v>33.524263409452978</v>
      </c>
    </row>
    <row r="80" spans="1:32" ht="17.25" customHeight="1">
      <c r="A80" s="4">
        <v>75</v>
      </c>
      <c r="B80" s="5" t="s">
        <v>78</v>
      </c>
      <c r="C80" s="8">
        <v>314.60000000000002</v>
      </c>
      <c r="D80" s="1"/>
      <c r="E80" s="1">
        <v>9.98</v>
      </c>
      <c r="F80" s="6">
        <f t="shared" si="11"/>
        <v>17540.548600000002</v>
      </c>
      <c r="G80" s="1"/>
      <c r="H80" s="1">
        <v>10.24</v>
      </c>
      <c r="I80" s="6">
        <f t="shared" si="12"/>
        <v>17997.516800000001</v>
      </c>
      <c r="J80" s="1"/>
      <c r="K80" s="1">
        <v>7.5</v>
      </c>
      <c r="L80" s="6">
        <f t="shared" si="13"/>
        <v>13181.775</v>
      </c>
      <c r="M80" s="1"/>
      <c r="N80" s="1">
        <v>6.21</v>
      </c>
      <c r="O80" s="6">
        <f t="shared" si="14"/>
        <v>10914.509699999999</v>
      </c>
      <c r="P80" s="1"/>
      <c r="Q80" s="1">
        <v>4.4000000000000004</v>
      </c>
      <c r="R80" s="6">
        <f t="shared" si="15"/>
        <v>7887.4400000000005</v>
      </c>
      <c r="S80" s="1"/>
      <c r="T80" s="1">
        <v>8.1</v>
      </c>
      <c r="U80" s="6">
        <f t="shared" si="16"/>
        <v>14520.06</v>
      </c>
      <c r="V80" s="1"/>
      <c r="W80" s="1">
        <v>12.07</v>
      </c>
      <c r="X80" s="4">
        <f t="shared" si="17"/>
        <v>21636.682000000001</v>
      </c>
      <c r="Y80" s="6"/>
      <c r="Z80" s="6">
        <f t="shared" si="18"/>
        <v>58.5</v>
      </c>
      <c r="AA80" s="6">
        <f t="shared" si="18"/>
        <v>103678.53210000001</v>
      </c>
      <c r="AB80" s="6">
        <v>56.85188500000001</v>
      </c>
      <c r="AC80" s="1">
        <v>100918.78</v>
      </c>
      <c r="AD80" s="8">
        <f t="shared" si="19"/>
        <v>1.64811499999999</v>
      </c>
      <c r="AE80" s="8">
        <f t="shared" si="20"/>
        <v>2759.7521000000124</v>
      </c>
      <c r="AF80" s="8">
        <f t="shared" si="21"/>
        <v>8.7722571519390087</v>
      </c>
    </row>
    <row r="81" spans="1:32" ht="17.25" customHeight="1">
      <c r="A81" s="4">
        <v>76</v>
      </c>
      <c r="B81" s="5" t="s">
        <v>79</v>
      </c>
      <c r="C81" s="8">
        <v>315.2</v>
      </c>
      <c r="D81" s="1"/>
      <c r="E81" s="1">
        <v>9.92</v>
      </c>
      <c r="F81" s="6">
        <f t="shared" si="11"/>
        <v>17435.094399999998</v>
      </c>
      <c r="G81" s="1"/>
      <c r="H81" s="1">
        <v>9.58</v>
      </c>
      <c r="I81" s="6">
        <f t="shared" si="12"/>
        <v>16837.5206</v>
      </c>
      <c r="J81" s="1"/>
      <c r="K81" s="1">
        <v>7.15</v>
      </c>
      <c r="L81" s="6">
        <f t="shared" si="13"/>
        <v>12566.6255</v>
      </c>
      <c r="M81" s="1"/>
      <c r="N81" s="1">
        <v>5.9</v>
      </c>
      <c r="O81" s="6">
        <f t="shared" si="14"/>
        <v>10369.663</v>
      </c>
      <c r="P81" s="1"/>
      <c r="Q81" s="1">
        <v>4.0999999999999996</v>
      </c>
      <c r="R81" s="6">
        <f t="shared" si="15"/>
        <v>7349.6599999999989</v>
      </c>
      <c r="S81" s="1"/>
      <c r="T81" s="1">
        <v>10.1</v>
      </c>
      <c r="U81" s="6">
        <f t="shared" si="16"/>
        <v>18105.259999999998</v>
      </c>
      <c r="V81" s="1"/>
      <c r="W81" s="1">
        <v>11.85</v>
      </c>
      <c r="X81" s="4">
        <f t="shared" si="17"/>
        <v>21242.309999999998</v>
      </c>
      <c r="Y81" s="6"/>
      <c r="Z81" s="6">
        <f t="shared" si="18"/>
        <v>58.6</v>
      </c>
      <c r="AA81" s="6">
        <f t="shared" si="18"/>
        <v>103906.1335</v>
      </c>
      <c r="AB81" s="6">
        <v>55.109567999999996</v>
      </c>
      <c r="AC81" s="1">
        <v>97824.25</v>
      </c>
      <c r="AD81" s="8">
        <f t="shared" si="19"/>
        <v>3.4904320000000055</v>
      </c>
      <c r="AE81" s="8">
        <f t="shared" si="20"/>
        <v>6081.8834999999963</v>
      </c>
      <c r="AF81" s="8">
        <f t="shared" si="21"/>
        <v>19.295315672588821</v>
      </c>
    </row>
    <row r="82" spans="1:32" ht="17.25" customHeight="1">
      <c r="A82" s="4">
        <v>77</v>
      </c>
      <c r="B82" s="5" t="s">
        <v>80</v>
      </c>
      <c r="C82" s="8">
        <v>315.89999999999998</v>
      </c>
      <c r="D82" s="1"/>
      <c r="E82" s="1">
        <v>10.6</v>
      </c>
      <c r="F82" s="6">
        <f t="shared" si="11"/>
        <v>18630.241999999998</v>
      </c>
      <c r="G82" s="1"/>
      <c r="H82" s="1">
        <v>10.92</v>
      </c>
      <c r="I82" s="6">
        <f t="shared" si="12"/>
        <v>19192.664399999998</v>
      </c>
      <c r="J82" s="1"/>
      <c r="K82" s="1">
        <v>7.95</v>
      </c>
      <c r="L82" s="6">
        <f t="shared" si="13"/>
        <v>13972.681500000001</v>
      </c>
      <c r="M82" s="1"/>
      <c r="N82" s="1">
        <v>6.53</v>
      </c>
      <c r="O82" s="6">
        <f t="shared" si="14"/>
        <v>11476.9321</v>
      </c>
      <c r="P82" s="1"/>
      <c r="Q82" s="1">
        <v>4.62</v>
      </c>
      <c r="R82" s="6">
        <f t="shared" si="15"/>
        <v>8281.8119999999999</v>
      </c>
      <c r="S82" s="1"/>
      <c r="T82" s="1">
        <v>8.25</v>
      </c>
      <c r="U82" s="6">
        <f t="shared" si="16"/>
        <v>14788.949999999999</v>
      </c>
      <c r="V82" s="1"/>
      <c r="W82" s="1">
        <v>12.74</v>
      </c>
      <c r="X82" s="4">
        <f t="shared" si="17"/>
        <v>22837.723999999998</v>
      </c>
      <c r="Y82" s="6"/>
      <c r="Z82" s="6">
        <f t="shared" si="18"/>
        <v>61.61</v>
      </c>
      <c r="AA82" s="6">
        <f t="shared" si="18"/>
        <v>109181.00599999999</v>
      </c>
      <c r="AB82" s="6">
        <v>61.448868000000004</v>
      </c>
      <c r="AC82" s="1">
        <v>109077.04000000001</v>
      </c>
      <c r="AD82" s="8">
        <f t="shared" si="19"/>
        <v>0.16113199999999495</v>
      </c>
      <c r="AE82" s="8">
        <f t="shared" si="20"/>
        <v>103.9659999999858</v>
      </c>
      <c r="AF82" s="8">
        <f t="shared" si="21"/>
        <v>0.32911047799932197</v>
      </c>
    </row>
    <row r="83" spans="1:32" ht="17.25" customHeight="1">
      <c r="A83" s="4">
        <v>78</v>
      </c>
      <c r="B83" s="5" t="s">
        <v>81</v>
      </c>
      <c r="C83" s="8">
        <v>311.2</v>
      </c>
      <c r="D83" s="1"/>
      <c r="E83" s="1">
        <v>10.16</v>
      </c>
      <c r="F83" s="6">
        <f t="shared" si="11"/>
        <v>17856.911199999999</v>
      </c>
      <c r="G83" s="1"/>
      <c r="H83" s="1">
        <v>10.51</v>
      </c>
      <c r="I83" s="6">
        <f t="shared" si="12"/>
        <v>18472.060699999998</v>
      </c>
      <c r="J83" s="1"/>
      <c r="K83" s="1">
        <v>7.63</v>
      </c>
      <c r="L83" s="6">
        <f t="shared" si="13"/>
        <v>13410.259099999999</v>
      </c>
      <c r="M83" s="1"/>
      <c r="N83" s="1">
        <v>6.25</v>
      </c>
      <c r="O83" s="6">
        <f t="shared" si="14"/>
        <v>10984.8125</v>
      </c>
      <c r="P83" s="1"/>
      <c r="Q83" s="1">
        <v>3.39</v>
      </c>
      <c r="R83" s="6">
        <f t="shared" si="15"/>
        <v>6076.9139999999998</v>
      </c>
      <c r="S83" s="1"/>
      <c r="T83" s="1">
        <v>9.4600000000000009</v>
      </c>
      <c r="U83" s="6">
        <f t="shared" si="16"/>
        <v>16957.995999999999</v>
      </c>
      <c r="V83" s="1"/>
      <c r="W83" s="1">
        <v>13.26</v>
      </c>
      <c r="X83" s="4">
        <f t="shared" si="17"/>
        <v>23769.876</v>
      </c>
      <c r="Y83" s="6"/>
      <c r="Z83" s="6">
        <f t="shared" si="18"/>
        <v>60.66</v>
      </c>
      <c r="AA83" s="6">
        <f t="shared" si="18"/>
        <v>107528.82950000001</v>
      </c>
      <c r="AB83" s="6">
        <v>57.375157000000002</v>
      </c>
      <c r="AC83" s="1">
        <v>101849.40000000001</v>
      </c>
      <c r="AD83" s="8">
        <f t="shared" si="19"/>
        <v>3.2848429999999951</v>
      </c>
      <c r="AE83" s="8">
        <f t="shared" si="20"/>
        <v>5679.4294999999984</v>
      </c>
      <c r="AF83" s="8">
        <f t="shared" si="21"/>
        <v>18.25009479434447</v>
      </c>
    </row>
    <row r="84" spans="1:32" ht="17.25" customHeight="1">
      <c r="A84" s="4">
        <v>79</v>
      </c>
      <c r="B84" s="5" t="s">
        <v>82</v>
      </c>
      <c r="C84" s="8">
        <v>340.3</v>
      </c>
      <c r="D84" s="1"/>
      <c r="E84" s="1">
        <v>11.4</v>
      </c>
      <c r="F84" s="6">
        <f t="shared" si="11"/>
        <v>20036.297999999999</v>
      </c>
      <c r="G84" s="1"/>
      <c r="H84" s="1">
        <v>11.86</v>
      </c>
      <c r="I84" s="6">
        <f t="shared" si="12"/>
        <v>20844.780199999997</v>
      </c>
      <c r="J84" s="1"/>
      <c r="K84" s="1">
        <v>8.49</v>
      </c>
      <c r="L84" s="6">
        <f t="shared" si="13"/>
        <v>14921.7693</v>
      </c>
      <c r="M84" s="1"/>
      <c r="N84" s="1">
        <v>6.9</v>
      </c>
      <c r="O84" s="6">
        <f t="shared" si="14"/>
        <v>12127.233</v>
      </c>
      <c r="P84" s="1"/>
      <c r="Q84" s="1">
        <v>4.4800000000000004</v>
      </c>
      <c r="R84" s="6">
        <f t="shared" si="15"/>
        <v>8030.848</v>
      </c>
      <c r="S84" s="1"/>
      <c r="T84" s="1">
        <v>8.31</v>
      </c>
      <c r="U84" s="6">
        <f t="shared" si="16"/>
        <v>14896.505999999999</v>
      </c>
      <c r="V84" s="1"/>
      <c r="W84" s="1">
        <v>12.98</v>
      </c>
      <c r="X84" s="4">
        <f t="shared" si="17"/>
        <v>23267.948</v>
      </c>
      <c r="Y84" s="6"/>
      <c r="Z84" s="6">
        <f t="shared" si="18"/>
        <v>64.42</v>
      </c>
      <c r="AA84" s="6">
        <f t="shared" si="18"/>
        <v>114125.38249999999</v>
      </c>
      <c r="AB84" s="6">
        <v>62.560752000000001</v>
      </c>
      <c r="AC84" s="1">
        <v>111050.57</v>
      </c>
      <c r="AD84" s="8">
        <f t="shared" si="19"/>
        <v>1.8592480000000009</v>
      </c>
      <c r="AE84" s="8">
        <f t="shared" si="20"/>
        <v>3074.8124999999854</v>
      </c>
      <c r="AF84" s="8">
        <f t="shared" si="21"/>
        <v>9.0355935938877039</v>
      </c>
    </row>
    <row r="85" spans="1:32" ht="17.25" customHeight="1">
      <c r="A85" s="4">
        <v>80</v>
      </c>
      <c r="B85" s="5" t="s">
        <v>83</v>
      </c>
      <c r="C85" s="8">
        <v>334.7</v>
      </c>
      <c r="D85" s="1"/>
      <c r="E85" s="1">
        <v>12.37</v>
      </c>
      <c r="F85" s="6">
        <f t="shared" si="11"/>
        <v>21741.140899999999</v>
      </c>
      <c r="G85" s="1"/>
      <c r="H85" s="1">
        <v>12.72</v>
      </c>
      <c r="I85" s="6">
        <f t="shared" si="12"/>
        <v>22356.290400000002</v>
      </c>
      <c r="J85" s="1"/>
      <c r="K85" s="1">
        <v>9.18</v>
      </c>
      <c r="L85" s="6">
        <f t="shared" si="13"/>
        <v>16134.4926</v>
      </c>
      <c r="M85" s="1"/>
      <c r="N85" s="1">
        <v>9.1300000000000008</v>
      </c>
      <c r="O85" s="6">
        <f t="shared" si="14"/>
        <v>16046.614100000001</v>
      </c>
      <c r="P85" s="1"/>
      <c r="Q85" s="1">
        <v>5.34</v>
      </c>
      <c r="R85" s="6">
        <f t="shared" si="15"/>
        <v>9572.4839999999986</v>
      </c>
      <c r="S85" s="1"/>
      <c r="T85" s="1">
        <v>9.8800000000000008</v>
      </c>
      <c r="U85" s="6">
        <f t="shared" si="16"/>
        <v>17710.887999999999</v>
      </c>
      <c r="V85" s="1"/>
      <c r="W85" s="1">
        <v>9.9</v>
      </c>
      <c r="X85" s="4">
        <f t="shared" si="17"/>
        <v>17746.739999999998</v>
      </c>
      <c r="Y85" s="6"/>
      <c r="Z85" s="6">
        <f t="shared" si="18"/>
        <v>68.52</v>
      </c>
      <c r="AA85" s="6">
        <f t="shared" si="18"/>
        <v>121308.65</v>
      </c>
      <c r="AB85" s="6">
        <v>67.475520000000003</v>
      </c>
      <c r="AC85" s="1">
        <v>119774.82</v>
      </c>
      <c r="AD85" s="8">
        <f t="shared" si="19"/>
        <v>1.044479999999993</v>
      </c>
      <c r="AE85" s="8">
        <f t="shared" si="20"/>
        <v>1533.8299999999872</v>
      </c>
      <c r="AF85" s="8">
        <f t="shared" si="21"/>
        <v>4.5827009262025316</v>
      </c>
    </row>
    <row r="86" spans="1:32" ht="17.25" customHeight="1">
      <c r="A86" s="4">
        <v>81</v>
      </c>
      <c r="B86" s="5" t="s">
        <v>84</v>
      </c>
      <c r="C86" s="8">
        <v>340.9</v>
      </c>
      <c r="D86" s="1"/>
      <c r="E86" s="1">
        <v>10.44</v>
      </c>
      <c r="F86" s="6">
        <f t="shared" si="11"/>
        <v>18349.030799999997</v>
      </c>
      <c r="G86" s="1"/>
      <c r="H86" s="1">
        <v>9.4</v>
      </c>
      <c r="I86" s="6">
        <f t="shared" si="12"/>
        <v>16521.157999999999</v>
      </c>
      <c r="J86" s="1"/>
      <c r="K86" s="1">
        <v>9.4</v>
      </c>
      <c r="L86" s="6">
        <f t="shared" si="13"/>
        <v>16521.157999999999</v>
      </c>
      <c r="M86" s="1"/>
      <c r="N86" s="1">
        <v>6.15</v>
      </c>
      <c r="O86" s="6">
        <f t="shared" si="14"/>
        <v>10809.0555</v>
      </c>
      <c r="P86" s="1"/>
      <c r="Q86" s="1">
        <v>5.6</v>
      </c>
      <c r="R86" s="6">
        <f t="shared" si="15"/>
        <v>10038.56</v>
      </c>
      <c r="S86" s="1"/>
      <c r="T86" s="1">
        <v>14.49</v>
      </c>
      <c r="U86" s="6">
        <f t="shared" si="16"/>
        <v>25974.773999999998</v>
      </c>
      <c r="V86" s="1"/>
      <c r="W86" s="1">
        <v>15.47</v>
      </c>
      <c r="X86" s="4">
        <f t="shared" si="17"/>
        <v>27731.522000000001</v>
      </c>
      <c r="Y86" s="6"/>
      <c r="Z86" s="6">
        <f t="shared" si="18"/>
        <v>70.95</v>
      </c>
      <c r="AA86" s="6">
        <f t="shared" si="18"/>
        <v>125945.25829999999</v>
      </c>
      <c r="AB86" s="6">
        <v>65.780063999999996</v>
      </c>
      <c r="AC86" s="1">
        <v>116765.17</v>
      </c>
      <c r="AD86" s="8">
        <f t="shared" si="19"/>
        <v>5.169936000000007</v>
      </c>
      <c r="AE86" s="8">
        <f t="shared" si="20"/>
        <v>9180.0882999999885</v>
      </c>
      <c r="AF86" s="8">
        <f t="shared" si="21"/>
        <v>26.928977119389817</v>
      </c>
    </row>
    <row r="87" spans="1:32" ht="17.25" customHeight="1">
      <c r="A87" s="4">
        <v>82</v>
      </c>
      <c r="B87" s="5" t="s">
        <v>85</v>
      </c>
      <c r="C87" s="8">
        <v>347.3</v>
      </c>
      <c r="D87" s="1"/>
      <c r="E87" s="1">
        <v>11.02</v>
      </c>
      <c r="F87" s="6">
        <f t="shared" si="11"/>
        <v>19368.421399999999</v>
      </c>
      <c r="G87" s="1"/>
      <c r="H87" s="1">
        <v>12</v>
      </c>
      <c r="I87" s="6">
        <f t="shared" si="12"/>
        <v>21090.84</v>
      </c>
      <c r="J87" s="1"/>
      <c r="K87" s="1">
        <v>8.51</v>
      </c>
      <c r="L87" s="6">
        <f t="shared" si="13"/>
        <v>14956.920699999999</v>
      </c>
      <c r="M87" s="1"/>
      <c r="N87" s="1">
        <v>8.4600000000000009</v>
      </c>
      <c r="O87" s="6">
        <f t="shared" si="14"/>
        <v>14869.042200000002</v>
      </c>
      <c r="P87" s="1"/>
      <c r="Q87" s="1">
        <v>4.1399999999999997</v>
      </c>
      <c r="R87" s="6">
        <f t="shared" si="15"/>
        <v>7421.3639999999987</v>
      </c>
      <c r="S87" s="1"/>
      <c r="T87" s="1">
        <v>8.48</v>
      </c>
      <c r="U87" s="6">
        <f t="shared" si="16"/>
        <v>15201.248</v>
      </c>
      <c r="V87" s="1"/>
      <c r="W87" s="1">
        <v>14.66</v>
      </c>
      <c r="X87" s="4">
        <f t="shared" si="17"/>
        <v>26279.516</v>
      </c>
      <c r="Y87" s="6"/>
      <c r="Z87" s="6">
        <f t="shared" si="18"/>
        <v>67.27</v>
      </c>
      <c r="AA87" s="6">
        <f t="shared" si="18"/>
        <v>119187.3523</v>
      </c>
      <c r="AB87" s="6">
        <v>62.722380000000001</v>
      </c>
      <c r="AC87" s="1">
        <v>110267.07</v>
      </c>
      <c r="AD87" s="8">
        <f t="shared" si="19"/>
        <v>4.5476199999999949</v>
      </c>
      <c r="AE87" s="8">
        <f t="shared" si="20"/>
        <v>8920.2822999999917</v>
      </c>
      <c r="AF87" s="8">
        <f t="shared" si="21"/>
        <v>25.684659660236083</v>
      </c>
    </row>
    <row r="88" spans="1:32" ht="17.25" customHeight="1">
      <c r="A88" s="4">
        <v>83</v>
      </c>
      <c r="B88" s="5" t="s">
        <v>86</v>
      </c>
      <c r="C88" s="8">
        <v>347.7</v>
      </c>
      <c r="D88" s="1"/>
      <c r="E88" s="1">
        <v>11.48</v>
      </c>
      <c r="F88" s="6">
        <f t="shared" si="11"/>
        <v>20176.903600000001</v>
      </c>
      <c r="G88" s="1"/>
      <c r="H88" s="1">
        <v>11.95</v>
      </c>
      <c r="I88" s="6">
        <f t="shared" si="12"/>
        <v>21002.961499999998</v>
      </c>
      <c r="J88" s="1"/>
      <c r="K88" s="1">
        <v>8.73</v>
      </c>
      <c r="L88" s="6">
        <f t="shared" si="13"/>
        <v>15343.5861</v>
      </c>
      <c r="M88" s="1"/>
      <c r="N88" s="1">
        <v>7.11</v>
      </c>
      <c r="O88" s="6">
        <f t="shared" si="14"/>
        <v>12496.322700000001</v>
      </c>
      <c r="P88" s="1"/>
      <c r="Q88" s="1">
        <v>4.93</v>
      </c>
      <c r="R88" s="6">
        <f t="shared" si="15"/>
        <v>8837.5179999999982</v>
      </c>
      <c r="S88" s="1"/>
      <c r="T88" s="1">
        <v>9.01</v>
      </c>
      <c r="U88" s="6">
        <f t="shared" si="16"/>
        <v>16151.325999999999</v>
      </c>
      <c r="V88" s="1"/>
      <c r="W88" s="1">
        <v>12.9</v>
      </c>
      <c r="X88" s="4">
        <f t="shared" si="17"/>
        <v>23124.54</v>
      </c>
      <c r="Y88" s="6"/>
      <c r="Z88" s="6">
        <f t="shared" si="18"/>
        <v>66.11</v>
      </c>
      <c r="AA88" s="6">
        <f t="shared" si="18"/>
        <v>117133.15789999999</v>
      </c>
      <c r="AB88" s="6">
        <v>68.051844000000003</v>
      </c>
      <c r="AC88" s="1">
        <v>120017.31</v>
      </c>
      <c r="AD88" s="8">
        <f t="shared" si="19"/>
        <v>-1.9418440000000032</v>
      </c>
      <c r="AE88" s="8">
        <f t="shared" si="20"/>
        <v>-2884.1521000000066</v>
      </c>
      <c r="AF88" s="8">
        <f t="shared" si="21"/>
        <v>-8.2949442047742501</v>
      </c>
    </row>
    <row r="89" spans="1:32" ht="17.25" customHeight="1">
      <c r="A89" s="4">
        <v>84</v>
      </c>
      <c r="B89" s="5" t="s">
        <v>87</v>
      </c>
      <c r="C89" s="8">
        <v>345.7</v>
      </c>
      <c r="D89" s="1"/>
      <c r="E89" s="1">
        <v>10.84</v>
      </c>
      <c r="F89" s="6">
        <f t="shared" si="11"/>
        <v>19052.058799999999</v>
      </c>
      <c r="G89" s="1"/>
      <c r="H89" s="1">
        <v>11.53</v>
      </c>
      <c r="I89" s="6">
        <f t="shared" si="12"/>
        <v>20264.782099999997</v>
      </c>
      <c r="J89" s="1"/>
      <c r="K89" s="1">
        <v>8.2899999999999991</v>
      </c>
      <c r="L89" s="6">
        <f t="shared" si="13"/>
        <v>14570.255299999997</v>
      </c>
      <c r="M89" s="1"/>
      <c r="N89" s="1">
        <v>6.65</v>
      </c>
      <c r="O89" s="6">
        <f t="shared" si="14"/>
        <v>11687.8405</v>
      </c>
      <c r="P89" s="1"/>
      <c r="Q89" s="1">
        <v>4.5</v>
      </c>
      <c r="R89" s="6">
        <f t="shared" si="15"/>
        <v>8066.7</v>
      </c>
      <c r="S89" s="1"/>
      <c r="T89" s="1">
        <v>10.75</v>
      </c>
      <c r="U89" s="6">
        <f t="shared" si="16"/>
        <v>19270.45</v>
      </c>
      <c r="V89" s="1"/>
      <c r="W89" s="1">
        <v>13.28</v>
      </c>
      <c r="X89" s="4">
        <f t="shared" si="17"/>
        <v>23805.727999999999</v>
      </c>
      <c r="Y89" s="6"/>
      <c r="Z89" s="6">
        <f t="shared" si="18"/>
        <v>65.839999999999989</v>
      </c>
      <c r="AA89" s="6">
        <f t="shared" si="18"/>
        <v>116717.81469999999</v>
      </c>
      <c r="AB89" s="6">
        <v>61.105932000000003</v>
      </c>
      <c r="AC89" s="1">
        <v>109485.66999999998</v>
      </c>
      <c r="AD89" s="8">
        <f t="shared" si="19"/>
        <v>4.7340679999999864</v>
      </c>
      <c r="AE89" s="8">
        <f t="shared" si="20"/>
        <v>7232.1447000000044</v>
      </c>
      <c r="AF89" s="8">
        <f t="shared" si="21"/>
        <v>20.920291293028651</v>
      </c>
    </row>
    <row r="90" spans="1:32" ht="17.25" customHeight="1">
      <c r="A90" s="4">
        <v>85</v>
      </c>
      <c r="B90" s="5" t="s">
        <v>88</v>
      </c>
      <c r="C90" s="8">
        <v>346.4</v>
      </c>
      <c r="D90" s="1"/>
      <c r="E90" s="1">
        <v>10.66</v>
      </c>
      <c r="F90" s="6">
        <f t="shared" si="11"/>
        <v>18735.696199999998</v>
      </c>
      <c r="G90" s="1"/>
      <c r="H90" s="1">
        <v>10.58</v>
      </c>
      <c r="I90" s="6">
        <f t="shared" si="12"/>
        <v>18595.0906</v>
      </c>
      <c r="J90" s="1"/>
      <c r="K90" s="1">
        <v>7.96</v>
      </c>
      <c r="L90" s="6">
        <f t="shared" si="13"/>
        <v>13990.2572</v>
      </c>
      <c r="M90" s="1"/>
      <c r="N90" s="1">
        <v>7.18</v>
      </c>
      <c r="O90" s="6">
        <f t="shared" si="14"/>
        <v>12619.352599999998</v>
      </c>
      <c r="P90" s="1"/>
      <c r="Q90" s="1">
        <v>4.5</v>
      </c>
      <c r="R90" s="6">
        <f t="shared" si="15"/>
        <v>8066.7</v>
      </c>
      <c r="S90" s="1"/>
      <c r="T90" s="1">
        <v>7.58</v>
      </c>
      <c r="U90" s="6">
        <f t="shared" si="16"/>
        <v>13587.907999999999</v>
      </c>
      <c r="V90" s="1"/>
      <c r="W90" s="1">
        <v>13.58</v>
      </c>
      <c r="X90" s="4">
        <f t="shared" si="17"/>
        <v>24343.507999999998</v>
      </c>
      <c r="Y90" s="6"/>
      <c r="Z90" s="6">
        <f t="shared" si="18"/>
        <v>62.04</v>
      </c>
      <c r="AA90" s="6">
        <f t="shared" si="18"/>
        <v>109938.5126</v>
      </c>
      <c r="AB90" s="6">
        <v>62.64297599999999</v>
      </c>
      <c r="AC90" s="1">
        <v>110971.42</v>
      </c>
      <c r="AD90" s="8">
        <f t="shared" si="19"/>
        <v>-0.60297599999999107</v>
      </c>
      <c r="AE90" s="8">
        <f t="shared" si="20"/>
        <v>-1032.9073999999964</v>
      </c>
      <c r="AF90" s="8">
        <f t="shared" si="21"/>
        <v>-2.981834295611999</v>
      </c>
    </row>
    <row r="91" spans="1:32" ht="17.25" customHeight="1">
      <c r="A91" s="4">
        <v>86</v>
      </c>
      <c r="B91" s="5" t="s">
        <v>89</v>
      </c>
      <c r="C91" s="8">
        <v>339</v>
      </c>
      <c r="D91" s="1">
        <v>16.27</v>
      </c>
      <c r="E91" s="1"/>
      <c r="F91" s="6">
        <f>D91*1757.57</f>
        <v>28595.6639</v>
      </c>
      <c r="G91" s="1">
        <v>16.27</v>
      </c>
      <c r="H91" s="1"/>
      <c r="I91" s="6">
        <f>G91*1757.57</f>
        <v>28595.6639</v>
      </c>
      <c r="J91" s="1">
        <v>16.27</v>
      </c>
      <c r="K91" s="1"/>
      <c r="L91" s="6">
        <f>J91*1757.57</f>
        <v>28595.6639</v>
      </c>
      <c r="M91" s="1">
        <v>16.27</v>
      </c>
      <c r="N91" s="1"/>
      <c r="O91" s="6">
        <f>M91*1757.57</f>
        <v>28595.6639</v>
      </c>
      <c r="P91" s="1">
        <v>0</v>
      </c>
      <c r="Q91" s="1"/>
      <c r="R91" s="6">
        <f t="shared" si="15"/>
        <v>0</v>
      </c>
      <c r="S91" s="1"/>
      <c r="T91" s="1">
        <v>11.52</v>
      </c>
      <c r="U91" s="6">
        <f t="shared" si="16"/>
        <v>20650.751999999997</v>
      </c>
      <c r="V91" s="1"/>
      <c r="W91" s="1">
        <v>11.72</v>
      </c>
      <c r="X91" s="4">
        <f t="shared" si="17"/>
        <v>21009.272000000001</v>
      </c>
      <c r="Y91" s="6">
        <v>65.08</v>
      </c>
      <c r="Z91" s="6">
        <f t="shared" si="18"/>
        <v>23.240000000000002</v>
      </c>
      <c r="AA91" s="6">
        <f t="shared" si="18"/>
        <v>156042.6796</v>
      </c>
      <c r="AB91" s="6">
        <v>94.947120000000012</v>
      </c>
      <c r="AC91" s="1">
        <v>163807.74</v>
      </c>
      <c r="AD91" s="8">
        <f t="shared" si="19"/>
        <v>-71.707120000000003</v>
      </c>
      <c r="AE91" s="8">
        <f t="shared" si="20"/>
        <v>-7765.0603999999876</v>
      </c>
      <c r="AF91" s="8">
        <f t="shared" si="21"/>
        <v>-22.90578289085542</v>
      </c>
    </row>
    <row r="92" spans="1:32" ht="17.25" customHeight="1">
      <c r="A92" s="4">
        <v>87</v>
      </c>
      <c r="B92" s="5" t="s">
        <v>90</v>
      </c>
      <c r="C92" s="8">
        <v>343.45</v>
      </c>
      <c r="D92" s="1"/>
      <c r="E92" s="1">
        <v>9.7200000000000006</v>
      </c>
      <c r="F92" s="6">
        <f t="shared" si="11"/>
        <v>17083.580399999999</v>
      </c>
      <c r="G92" s="1"/>
      <c r="H92" s="1">
        <v>9.9600000000000009</v>
      </c>
      <c r="I92" s="6">
        <f t="shared" si="12"/>
        <v>17505.397199999999</v>
      </c>
      <c r="J92" s="1"/>
      <c r="K92" s="1">
        <v>7.29</v>
      </c>
      <c r="L92" s="6">
        <f t="shared" si="13"/>
        <v>12812.685299999999</v>
      </c>
      <c r="M92" s="1"/>
      <c r="N92" s="1">
        <v>5.6</v>
      </c>
      <c r="O92" s="6">
        <f t="shared" si="14"/>
        <v>9842.3919999999998</v>
      </c>
      <c r="P92" s="1"/>
      <c r="Q92" s="1">
        <v>4.22</v>
      </c>
      <c r="R92" s="6">
        <f t="shared" si="15"/>
        <v>7564.771999999999</v>
      </c>
      <c r="S92" s="1"/>
      <c r="T92" s="1">
        <v>7.46</v>
      </c>
      <c r="U92" s="6">
        <f t="shared" si="16"/>
        <v>13372.795999999998</v>
      </c>
      <c r="V92" s="1"/>
      <c r="W92" s="1">
        <v>11.44</v>
      </c>
      <c r="X92" s="4">
        <f t="shared" si="17"/>
        <v>20507.343999999997</v>
      </c>
      <c r="Y92" s="6"/>
      <c r="Z92" s="6">
        <f t="shared" si="18"/>
        <v>55.69</v>
      </c>
      <c r="AA92" s="6">
        <f t="shared" si="18"/>
        <v>98688.966899999985</v>
      </c>
      <c r="AB92" s="6">
        <v>61.325460000000007</v>
      </c>
      <c r="AC92" s="1">
        <v>113782.32</v>
      </c>
      <c r="AD92" s="8">
        <f t="shared" si="19"/>
        <v>-5.635460000000009</v>
      </c>
      <c r="AE92" s="8">
        <f t="shared" si="20"/>
        <v>-15093.353100000022</v>
      </c>
      <c r="AF92" s="8">
        <f t="shared" si="21"/>
        <v>-43.946289416217859</v>
      </c>
    </row>
    <row r="93" spans="1:32" ht="17.25" customHeight="1">
      <c r="A93" s="4">
        <v>88</v>
      </c>
      <c r="B93" s="1" t="s">
        <v>91</v>
      </c>
      <c r="C93" s="8">
        <v>2130</v>
      </c>
      <c r="D93" s="1"/>
      <c r="E93" s="1">
        <v>68.62</v>
      </c>
      <c r="F93" s="6">
        <f t="shared" si="11"/>
        <v>120604.4534</v>
      </c>
      <c r="G93" s="1"/>
      <c r="H93" s="1">
        <v>69.39</v>
      </c>
      <c r="I93" s="6">
        <f t="shared" si="12"/>
        <v>121957.78229999999</v>
      </c>
      <c r="J93" s="1"/>
      <c r="K93" s="1">
        <v>50.78</v>
      </c>
      <c r="L93" s="6">
        <f t="shared" si="13"/>
        <v>89249.404599999994</v>
      </c>
      <c r="M93" s="1"/>
      <c r="N93" s="1">
        <v>40.630000000000003</v>
      </c>
      <c r="O93" s="6">
        <f t="shared" si="14"/>
        <v>71410.069100000008</v>
      </c>
      <c r="P93" s="1"/>
      <c r="Q93" s="1">
        <v>31.76</v>
      </c>
      <c r="R93" s="6">
        <f t="shared" si="15"/>
        <v>56932.976000000002</v>
      </c>
      <c r="S93" s="1"/>
      <c r="T93" s="1">
        <v>51.78</v>
      </c>
      <c r="U93" s="6">
        <f t="shared" si="16"/>
        <v>92820.827999999994</v>
      </c>
      <c r="V93" s="1"/>
      <c r="W93" s="1">
        <v>71.19</v>
      </c>
      <c r="X93" s="4">
        <f t="shared" si="17"/>
        <v>127615.19399999999</v>
      </c>
      <c r="Y93" s="6"/>
      <c r="Z93" s="6">
        <f t="shared" si="18"/>
        <v>384.15000000000003</v>
      </c>
      <c r="AA93" s="6">
        <f t="shared" si="18"/>
        <v>680590.70740000007</v>
      </c>
      <c r="AB93" s="6">
        <v>348.86</v>
      </c>
      <c r="AC93" s="1">
        <v>577197.48</v>
      </c>
      <c r="AD93" s="8">
        <f t="shared" si="19"/>
        <v>35.29000000000002</v>
      </c>
      <c r="AE93" s="8">
        <f t="shared" si="20"/>
        <v>103393.22740000009</v>
      </c>
      <c r="AF93" s="8">
        <f t="shared" si="21"/>
        <v>48.541421314554036</v>
      </c>
    </row>
    <row r="94" spans="1:32" ht="17.25" customHeight="1">
      <c r="A94" s="4">
        <v>89</v>
      </c>
      <c r="B94" s="1" t="s">
        <v>112</v>
      </c>
      <c r="C94" s="8">
        <v>638.4</v>
      </c>
      <c r="D94" s="1">
        <v>30.64</v>
      </c>
      <c r="E94" s="1"/>
      <c r="F94" s="6">
        <f>D94*1757.57</f>
        <v>53851.944799999997</v>
      </c>
      <c r="G94" s="1"/>
      <c r="H94" s="1">
        <v>17.32</v>
      </c>
      <c r="I94" s="6">
        <f t="shared" si="12"/>
        <v>30441.112399999998</v>
      </c>
      <c r="J94" s="1"/>
      <c r="K94" s="1">
        <v>17.32</v>
      </c>
      <c r="L94" s="6">
        <f t="shared" si="13"/>
        <v>30441.112399999998</v>
      </c>
      <c r="M94" s="1"/>
      <c r="N94" s="1">
        <v>17.32</v>
      </c>
      <c r="O94" s="6">
        <f t="shared" si="14"/>
        <v>30441.112399999998</v>
      </c>
      <c r="P94" s="1"/>
      <c r="Q94" s="1">
        <v>14.86</v>
      </c>
      <c r="R94" s="6">
        <f t="shared" si="15"/>
        <v>26638.035999999996</v>
      </c>
      <c r="S94" s="1"/>
      <c r="T94" s="1">
        <v>14.6</v>
      </c>
      <c r="U94" s="6">
        <f t="shared" si="16"/>
        <v>26171.96</v>
      </c>
      <c r="V94" s="1"/>
      <c r="W94" s="1">
        <v>24.34</v>
      </c>
      <c r="X94" s="4">
        <f t="shared" si="17"/>
        <v>43631.883999999998</v>
      </c>
      <c r="Y94" s="6">
        <v>30.64</v>
      </c>
      <c r="Z94" s="6">
        <f t="shared" si="18"/>
        <v>105.75999999999999</v>
      </c>
      <c r="AA94" s="6">
        <f t="shared" si="18"/>
        <v>241617.16199999998</v>
      </c>
      <c r="AB94" s="6">
        <v>121.27046399999999</v>
      </c>
      <c r="AC94" s="1">
        <v>247862.40000000002</v>
      </c>
      <c r="AD94" s="8">
        <f t="shared" si="19"/>
        <v>-15.510463999999999</v>
      </c>
      <c r="AE94" s="8">
        <f t="shared" si="20"/>
        <v>-6245.2380000000412</v>
      </c>
      <c r="AF94" s="8">
        <f t="shared" si="21"/>
        <v>-9.7826409774436733</v>
      </c>
    </row>
    <row r="95" spans="1:32" ht="17.25" customHeight="1">
      <c r="A95" s="4">
        <v>90</v>
      </c>
      <c r="B95" s="1" t="s">
        <v>113</v>
      </c>
      <c r="C95" s="8">
        <v>735.5</v>
      </c>
      <c r="D95" s="1"/>
      <c r="E95" s="1">
        <v>22.88</v>
      </c>
      <c r="F95" s="6">
        <f t="shared" si="11"/>
        <v>40213.2016</v>
      </c>
      <c r="G95" s="1"/>
      <c r="H95" s="1">
        <v>26.26</v>
      </c>
      <c r="I95" s="6">
        <f t="shared" si="12"/>
        <v>46153.788200000003</v>
      </c>
      <c r="J95" s="1"/>
      <c r="K95" s="1">
        <v>26.26</v>
      </c>
      <c r="L95" s="6">
        <f t="shared" si="13"/>
        <v>46153.788200000003</v>
      </c>
      <c r="M95" s="1"/>
      <c r="N95" s="1">
        <v>11.83</v>
      </c>
      <c r="O95" s="6">
        <f t="shared" si="14"/>
        <v>20792.053100000001</v>
      </c>
      <c r="P95" s="1"/>
      <c r="Q95" s="1">
        <v>22.5</v>
      </c>
      <c r="R95" s="6">
        <f t="shared" si="15"/>
        <v>40333.5</v>
      </c>
      <c r="S95" s="1"/>
      <c r="T95" s="1">
        <v>25.4</v>
      </c>
      <c r="U95" s="6">
        <f t="shared" si="16"/>
        <v>45532.039999999994</v>
      </c>
      <c r="V95" s="1"/>
      <c r="W95" s="1">
        <v>28.09</v>
      </c>
      <c r="X95" s="4">
        <f t="shared" si="17"/>
        <v>50354.133999999998</v>
      </c>
      <c r="Y95" s="6"/>
      <c r="Z95" s="6">
        <f t="shared" si="18"/>
        <v>163.22</v>
      </c>
      <c r="AA95" s="6">
        <f t="shared" si="18"/>
        <v>289532.50510000001</v>
      </c>
      <c r="AB95" s="6">
        <v>183.84557999999998</v>
      </c>
      <c r="AC95" s="1">
        <v>317176.42000000004</v>
      </c>
      <c r="AD95" s="8">
        <f t="shared" si="19"/>
        <v>-20.625579999999985</v>
      </c>
      <c r="AE95" s="8">
        <f t="shared" si="20"/>
        <v>-27643.914900000033</v>
      </c>
      <c r="AF95" s="8">
        <f t="shared" si="21"/>
        <v>-37.585200407885836</v>
      </c>
    </row>
    <row r="96" spans="1:32" ht="17.25" customHeight="1">
      <c r="A96" s="4">
        <v>91</v>
      </c>
      <c r="B96" s="1" t="s">
        <v>92</v>
      </c>
      <c r="C96" s="8">
        <v>670.4</v>
      </c>
      <c r="D96" s="1"/>
      <c r="E96" s="1">
        <v>22.62</v>
      </c>
      <c r="F96" s="6">
        <f t="shared" si="11"/>
        <v>39756.233399999997</v>
      </c>
      <c r="G96" s="1"/>
      <c r="H96" s="1">
        <v>22.92</v>
      </c>
      <c r="I96" s="6">
        <f t="shared" si="12"/>
        <v>40283.504399999998</v>
      </c>
      <c r="J96" s="1"/>
      <c r="K96" s="1">
        <v>17.25</v>
      </c>
      <c r="L96" s="6">
        <f t="shared" si="13"/>
        <v>30318.0825</v>
      </c>
      <c r="M96" s="1"/>
      <c r="N96" s="1">
        <v>14.38</v>
      </c>
      <c r="O96" s="6">
        <f t="shared" si="14"/>
        <v>25273.856599999999</v>
      </c>
      <c r="P96" s="1"/>
      <c r="Q96" s="1">
        <v>10.130000000000001</v>
      </c>
      <c r="R96" s="6">
        <f t="shared" si="15"/>
        <v>18159.038</v>
      </c>
      <c r="S96" s="1"/>
      <c r="T96" s="1">
        <v>17.7</v>
      </c>
      <c r="U96" s="6">
        <f t="shared" si="16"/>
        <v>31729.019999999997</v>
      </c>
      <c r="V96" s="1"/>
      <c r="W96" s="1">
        <v>26.51</v>
      </c>
      <c r="X96" s="4">
        <f t="shared" si="17"/>
        <v>47521.826000000001</v>
      </c>
      <c r="Y96" s="6"/>
      <c r="Z96" s="6">
        <f t="shared" si="18"/>
        <v>131.51</v>
      </c>
      <c r="AA96" s="6">
        <f t="shared" si="18"/>
        <v>233041.56090000001</v>
      </c>
      <c r="AB96" s="6">
        <v>121.31558399999999</v>
      </c>
      <c r="AC96" s="1">
        <v>224503.93</v>
      </c>
      <c r="AD96" s="8">
        <f t="shared" si="19"/>
        <v>10.194416000000004</v>
      </c>
      <c r="AE96" s="8">
        <f t="shared" si="20"/>
        <v>8537.6309000000183</v>
      </c>
      <c r="AF96" s="8">
        <f t="shared" si="21"/>
        <v>12.73512962410504</v>
      </c>
    </row>
    <row r="97" spans="1:32" ht="17.25" customHeight="1">
      <c r="A97" s="4">
        <v>92</v>
      </c>
      <c r="B97" s="1" t="s">
        <v>93</v>
      </c>
      <c r="C97" s="8">
        <v>669.4</v>
      </c>
      <c r="D97" s="1"/>
      <c r="E97" s="1">
        <v>22.59</v>
      </c>
      <c r="F97" s="6">
        <f t="shared" si="11"/>
        <v>39703.506300000001</v>
      </c>
      <c r="G97" s="1"/>
      <c r="H97" s="1">
        <v>23.56</v>
      </c>
      <c r="I97" s="6">
        <f t="shared" si="12"/>
        <v>41408.349199999997</v>
      </c>
      <c r="J97" s="1"/>
      <c r="K97" s="1">
        <v>17.47</v>
      </c>
      <c r="L97" s="6">
        <f t="shared" si="13"/>
        <v>30704.747899999998</v>
      </c>
      <c r="M97" s="1"/>
      <c r="N97" s="1">
        <v>14.86</v>
      </c>
      <c r="O97" s="6">
        <f t="shared" si="14"/>
        <v>26117.490199999997</v>
      </c>
      <c r="P97" s="1"/>
      <c r="Q97" s="1">
        <v>9.6999999999999993</v>
      </c>
      <c r="R97" s="6">
        <f t="shared" si="15"/>
        <v>17388.219999999998</v>
      </c>
      <c r="S97" s="1"/>
      <c r="T97" s="1">
        <v>18.72</v>
      </c>
      <c r="U97" s="6">
        <f t="shared" si="16"/>
        <v>33557.471999999994</v>
      </c>
      <c r="V97" s="1"/>
      <c r="W97" s="1">
        <v>28.37</v>
      </c>
      <c r="X97" s="4">
        <f t="shared" si="17"/>
        <v>50856.061999999998</v>
      </c>
      <c r="Y97" s="6"/>
      <c r="Z97" s="6">
        <f t="shared" si="18"/>
        <v>135.26999999999998</v>
      </c>
      <c r="AA97" s="6">
        <f t="shared" si="18"/>
        <v>239735.84760000001</v>
      </c>
      <c r="AB97" s="6">
        <v>131.11000000000001</v>
      </c>
      <c r="AC97" s="1">
        <v>231273.08999999997</v>
      </c>
      <c r="AD97" s="8">
        <f t="shared" si="19"/>
        <v>4.1599999999999682</v>
      </c>
      <c r="AE97" s="8">
        <f t="shared" si="20"/>
        <v>8462.7576000000408</v>
      </c>
      <c r="AF97" s="8">
        <f t="shared" si="21"/>
        <v>12.642302957872783</v>
      </c>
    </row>
    <row r="98" spans="1:32" ht="17.25" customHeight="1">
      <c r="A98" s="4">
        <v>93</v>
      </c>
      <c r="B98" s="1" t="s">
        <v>114</v>
      </c>
      <c r="C98" s="8">
        <v>734.1</v>
      </c>
      <c r="D98" s="1"/>
      <c r="E98" s="1">
        <v>19.329999999999998</v>
      </c>
      <c r="F98" s="6">
        <f t="shared" si="11"/>
        <v>33973.828099999999</v>
      </c>
      <c r="G98" s="1"/>
      <c r="H98" s="1">
        <v>20.41</v>
      </c>
      <c r="I98" s="6">
        <f t="shared" si="12"/>
        <v>35872.003700000001</v>
      </c>
      <c r="J98" s="1"/>
      <c r="K98" s="1">
        <v>15.5</v>
      </c>
      <c r="L98" s="6">
        <f t="shared" si="13"/>
        <v>27242.334999999999</v>
      </c>
      <c r="M98" s="1"/>
      <c r="N98" s="1">
        <v>12.52</v>
      </c>
      <c r="O98" s="6">
        <f t="shared" si="14"/>
        <v>22004.776399999999</v>
      </c>
      <c r="P98" s="1"/>
      <c r="Q98" s="1">
        <v>8.81</v>
      </c>
      <c r="R98" s="6">
        <f t="shared" si="15"/>
        <v>15792.806</v>
      </c>
      <c r="S98" s="1"/>
      <c r="T98" s="1">
        <v>15.21</v>
      </c>
      <c r="U98" s="6">
        <f t="shared" si="16"/>
        <v>27265.446</v>
      </c>
      <c r="V98" s="1"/>
      <c r="W98" s="1">
        <v>23.34</v>
      </c>
      <c r="X98" s="4">
        <f t="shared" si="17"/>
        <v>41839.284</v>
      </c>
      <c r="Y98" s="6"/>
      <c r="Z98" s="6">
        <f t="shared" si="18"/>
        <v>115.12</v>
      </c>
      <c r="AA98" s="6">
        <f t="shared" si="18"/>
        <v>203990.4792</v>
      </c>
      <c r="AB98" s="6">
        <v>114.91229000000001</v>
      </c>
      <c r="AC98" s="1">
        <v>206310.23</v>
      </c>
      <c r="AD98" s="8">
        <f t="shared" si="19"/>
        <v>0.20770999999999162</v>
      </c>
      <c r="AE98" s="8">
        <f t="shared" si="20"/>
        <v>-2319.7508000000089</v>
      </c>
      <c r="AF98" s="8">
        <f t="shared" si="21"/>
        <v>-3.1599929164964022</v>
      </c>
    </row>
    <row r="99" spans="1:32" ht="17.25" customHeight="1">
      <c r="A99" s="4">
        <v>94</v>
      </c>
      <c r="B99" s="1" t="s">
        <v>94</v>
      </c>
      <c r="C99" s="8">
        <v>714.5</v>
      </c>
      <c r="D99" s="1"/>
      <c r="E99" s="1">
        <v>29.81</v>
      </c>
      <c r="F99" s="6">
        <f t="shared" si="11"/>
        <v>52393.161699999997</v>
      </c>
      <c r="G99" s="1"/>
      <c r="H99" s="1">
        <v>33.06</v>
      </c>
      <c r="I99" s="6">
        <f t="shared" si="12"/>
        <v>58105.264200000005</v>
      </c>
      <c r="J99" s="1"/>
      <c r="K99" s="1">
        <v>21.96</v>
      </c>
      <c r="L99" s="6">
        <f t="shared" si="13"/>
        <v>38596.237200000003</v>
      </c>
      <c r="M99" s="1"/>
      <c r="N99" s="1">
        <v>19.5</v>
      </c>
      <c r="O99" s="6">
        <f t="shared" si="14"/>
        <v>34272.614999999998</v>
      </c>
      <c r="P99" s="1"/>
      <c r="Q99" s="1">
        <v>14.16</v>
      </c>
      <c r="R99" s="6">
        <f t="shared" si="15"/>
        <v>25383.216</v>
      </c>
      <c r="S99" s="1"/>
      <c r="T99" s="1">
        <v>23.68</v>
      </c>
      <c r="U99" s="6">
        <f t="shared" si="16"/>
        <v>42448.767999999996</v>
      </c>
      <c r="V99" s="1"/>
      <c r="W99" s="1">
        <v>35.119999999999997</v>
      </c>
      <c r="X99" s="4">
        <f t="shared" si="17"/>
        <v>62956.111999999994</v>
      </c>
      <c r="Y99" s="6"/>
      <c r="Z99" s="6">
        <f t="shared" si="18"/>
        <v>177.29000000000002</v>
      </c>
      <c r="AA99" s="6">
        <f t="shared" si="18"/>
        <v>314155.37410000002</v>
      </c>
      <c r="AB99" s="6">
        <v>169.63196400000001</v>
      </c>
      <c r="AC99" s="1">
        <v>293131.41000000003</v>
      </c>
      <c r="AD99" s="8">
        <f t="shared" si="19"/>
        <v>7.6580360000000098</v>
      </c>
      <c r="AE99" s="8">
        <f t="shared" si="20"/>
        <v>21023.964099999983</v>
      </c>
      <c r="AF99" s="8">
        <f t="shared" si="21"/>
        <v>29.424722323302984</v>
      </c>
    </row>
    <row r="100" spans="1:32" ht="17.25" customHeight="1">
      <c r="A100" s="4">
        <v>95</v>
      </c>
      <c r="B100" s="1" t="s">
        <v>95</v>
      </c>
      <c r="C100" s="8">
        <v>649.9</v>
      </c>
      <c r="D100" s="1"/>
      <c r="E100" s="1">
        <v>20.309999999999999</v>
      </c>
      <c r="F100" s="6">
        <f t="shared" si="11"/>
        <v>35696.246699999996</v>
      </c>
      <c r="G100" s="1"/>
      <c r="H100" s="1">
        <v>20.72</v>
      </c>
      <c r="I100" s="6">
        <f t="shared" si="12"/>
        <v>36416.850399999996</v>
      </c>
      <c r="J100" s="1"/>
      <c r="K100" s="1">
        <v>15.12</v>
      </c>
      <c r="L100" s="6">
        <f t="shared" si="13"/>
        <v>26574.458399999996</v>
      </c>
      <c r="M100" s="1"/>
      <c r="N100" s="1">
        <v>12.57</v>
      </c>
      <c r="O100" s="6">
        <f t="shared" si="14"/>
        <v>22092.654900000001</v>
      </c>
      <c r="P100" s="1"/>
      <c r="Q100" s="1">
        <v>9</v>
      </c>
      <c r="R100" s="6">
        <f t="shared" si="15"/>
        <v>16133.4</v>
      </c>
      <c r="S100" s="1"/>
      <c r="T100" s="1">
        <v>15.71</v>
      </c>
      <c r="U100" s="6">
        <f t="shared" si="16"/>
        <v>28161.745999999999</v>
      </c>
      <c r="V100" s="1"/>
      <c r="W100" s="1">
        <v>23.78</v>
      </c>
      <c r="X100" s="4">
        <f t="shared" si="17"/>
        <v>42628.027999999998</v>
      </c>
      <c r="Y100" s="6"/>
      <c r="Z100" s="6">
        <f t="shared" si="18"/>
        <v>117.21000000000001</v>
      </c>
      <c r="AA100" s="6">
        <f t="shared" si="18"/>
        <v>207703.38439999998</v>
      </c>
      <c r="AB100" s="6">
        <v>128.446236</v>
      </c>
      <c r="AC100" s="1">
        <v>234035.21000000002</v>
      </c>
      <c r="AD100" s="8">
        <f t="shared" si="19"/>
        <v>-11.236235999999991</v>
      </c>
      <c r="AE100" s="8">
        <f t="shared" si="20"/>
        <v>-26331.82560000004</v>
      </c>
      <c r="AF100" s="8">
        <f t="shared" si="21"/>
        <v>-40.516734266810339</v>
      </c>
    </row>
    <row r="101" spans="1:32" ht="17.25" customHeight="1">
      <c r="A101" s="4">
        <v>96</v>
      </c>
      <c r="B101" s="1" t="s">
        <v>96</v>
      </c>
      <c r="C101" s="8">
        <v>352.9</v>
      </c>
      <c r="D101" s="1"/>
      <c r="E101" s="1">
        <v>14.31</v>
      </c>
      <c r="F101" s="6">
        <f t="shared" si="11"/>
        <v>25150.826700000001</v>
      </c>
      <c r="G101" s="1"/>
      <c r="H101" s="1">
        <v>14.71</v>
      </c>
      <c r="I101" s="6">
        <f t="shared" si="12"/>
        <v>25853.8547</v>
      </c>
      <c r="J101" s="1"/>
      <c r="K101" s="1">
        <v>12</v>
      </c>
      <c r="L101" s="6">
        <f t="shared" si="13"/>
        <v>21090.84</v>
      </c>
      <c r="M101" s="1"/>
      <c r="N101" s="1">
        <v>13.25</v>
      </c>
      <c r="O101" s="6">
        <f t="shared" si="14"/>
        <v>23287.802499999998</v>
      </c>
      <c r="P101" s="1"/>
      <c r="Q101" s="1">
        <v>5.93</v>
      </c>
      <c r="R101" s="6">
        <f t="shared" si="15"/>
        <v>10630.117999999999</v>
      </c>
      <c r="S101" s="1"/>
      <c r="T101" s="1">
        <v>10.99</v>
      </c>
      <c r="U101" s="6">
        <f t="shared" si="16"/>
        <v>19700.673999999999</v>
      </c>
      <c r="V101" s="1"/>
      <c r="W101" s="1">
        <v>17.37</v>
      </c>
      <c r="X101" s="4">
        <f t="shared" si="17"/>
        <v>31137.462</v>
      </c>
      <c r="Y101" s="6"/>
      <c r="Z101" s="6">
        <f t="shared" si="18"/>
        <v>88.56</v>
      </c>
      <c r="AA101" s="6">
        <f t="shared" si="18"/>
        <v>156851.57789999997</v>
      </c>
      <c r="AB101" s="6">
        <v>92.845815999999999</v>
      </c>
      <c r="AC101" s="1">
        <v>156788.69</v>
      </c>
      <c r="AD101" s="8">
        <f t="shared" si="19"/>
        <v>-4.285815999999997</v>
      </c>
      <c r="AE101" s="8">
        <f t="shared" si="20"/>
        <v>62.887899999972433</v>
      </c>
      <c r="AF101" s="8">
        <f t="shared" si="21"/>
        <v>0.17820317370352065</v>
      </c>
    </row>
    <row r="102" spans="1:32" ht="17.25" customHeight="1">
      <c r="A102" s="4">
        <v>97</v>
      </c>
      <c r="B102" s="1" t="s">
        <v>97</v>
      </c>
      <c r="C102" s="8">
        <v>973.7</v>
      </c>
      <c r="D102" s="1"/>
      <c r="E102" s="1">
        <v>40.57</v>
      </c>
      <c r="F102" s="6">
        <f t="shared" si="11"/>
        <v>71304.6149</v>
      </c>
      <c r="G102" s="1"/>
      <c r="H102" s="1">
        <v>40.6</v>
      </c>
      <c r="I102" s="6">
        <f t="shared" si="12"/>
        <v>71357.342000000004</v>
      </c>
      <c r="J102" s="1"/>
      <c r="K102" s="1">
        <v>30.45</v>
      </c>
      <c r="L102" s="6">
        <f t="shared" si="13"/>
        <v>53518.006499999996</v>
      </c>
      <c r="M102" s="1"/>
      <c r="N102" s="1">
        <v>26.95</v>
      </c>
      <c r="O102" s="6">
        <f t="shared" si="14"/>
        <v>47366.511500000001</v>
      </c>
      <c r="P102" s="1"/>
      <c r="Q102" s="1">
        <v>19.23</v>
      </c>
      <c r="R102" s="6">
        <f t="shared" si="15"/>
        <v>34471.697999999997</v>
      </c>
      <c r="S102" s="1"/>
      <c r="T102" s="1">
        <v>32.29</v>
      </c>
      <c r="U102" s="6">
        <f t="shared" si="16"/>
        <v>57883.053999999996</v>
      </c>
      <c r="V102" s="1"/>
      <c r="W102" s="1">
        <v>47.63</v>
      </c>
      <c r="X102" s="4">
        <f t="shared" si="17"/>
        <v>85381.538</v>
      </c>
      <c r="Y102" s="6"/>
      <c r="Z102" s="6">
        <f t="shared" si="18"/>
        <v>237.71999999999997</v>
      </c>
      <c r="AA102" s="6">
        <f t="shared" si="18"/>
        <v>421282.76489999995</v>
      </c>
      <c r="AB102" s="6">
        <v>250.69824</v>
      </c>
      <c r="AC102" s="1">
        <v>421881.94000000006</v>
      </c>
      <c r="AD102" s="8">
        <f t="shared" si="19"/>
        <v>-12.978240000000028</v>
      </c>
      <c r="AE102" s="8">
        <f t="shared" si="20"/>
        <v>-599.17510000010952</v>
      </c>
      <c r="AF102" s="8">
        <f t="shared" si="21"/>
        <v>-0.61535904282644505</v>
      </c>
    </row>
    <row r="103" spans="1:32" ht="17.25" customHeight="1">
      <c r="A103" s="4">
        <v>98</v>
      </c>
      <c r="B103" s="1" t="s">
        <v>98</v>
      </c>
      <c r="C103" s="8">
        <v>2130</v>
      </c>
      <c r="D103" s="1"/>
      <c r="E103" s="1">
        <v>57.11</v>
      </c>
      <c r="F103" s="6">
        <f t="shared" si="11"/>
        <v>100374.82269999999</v>
      </c>
      <c r="G103" s="1"/>
      <c r="H103" s="1">
        <v>64.63</v>
      </c>
      <c r="I103" s="6">
        <f t="shared" si="12"/>
        <v>113591.74909999999</v>
      </c>
      <c r="J103" s="1"/>
      <c r="K103" s="1">
        <v>46.9</v>
      </c>
      <c r="L103" s="6">
        <f t="shared" si="13"/>
        <v>82430.032999999996</v>
      </c>
      <c r="M103" s="1"/>
      <c r="N103" s="1">
        <v>35.99</v>
      </c>
      <c r="O103" s="6">
        <f t="shared" si="14"/>
        <v>63254.944300000003</v>
      </c>
      <c r="P103" s="1"/>
      <c r="Q103" s="1">
        <v>25.7</v>
      </c>
      <c r="R103" s="6">
        <f t="shared" si="15"/>
        <v>46069.82</v>
      </c>
      <c r="S103" s="1"/>
      <c r="T103" s="1">
        <v>44.43</v>
      </c>
      <c r="U103" s="6">
        <f t="shared" si="16"/>
        <v>79645.217999999993</v>
      </c>
      <c r="V103" s="1"/>
      <c r="W103" s="1">
        <v>66.430000000000007</v>
      </c>
      <c r="X103" s="4">
        <f t="shared" si="17"/>
        <v>119082.41800000001</v>
      </c>
      <c r="Y103" s="6"/>
      <c r="Z103" s="6">
        <f t="shared" si="18"/>
        <v>341.19</v>
      </c>
      <c r="AA103" s="6">
        <f t="shared" si="18"/>
        <v>604449.00509999995</v>
      </c>
      <c r="AB103" s="6">
        <v>365.76</v>
      </c>
      <c r="AC103" s="1">
        <v>632408.53</v>
      </c>
      <c r="AD103" s="8">
        <f t="shared" si="19"/>
        <v>-24.569999999999993</v>
      </c>
      <c r="AE103" s="8">
        <f t="shared" si="20"/>
        <v>-27959.524900000077</v>
      </c>
      <c r="AF103" s="8">
        <f t="shared" si="21"/>
        <v>-13.126537511737125</v>
      </c>
    </row>
    <row r="104" spans="1:32" ht="17.25" customHeight="1">
      <c r="A104" s="4">
        <v>99</v>
      </c>
      <c r="B104" s="1" t="s">
        <v>99</v>
      </c>
      <c r="C104" s="8">
        <v>985</v>
      </c>
      <c r="D104" s="1"/>
      <c r="E104" s="1">
        <v>42.23</v>
      </c>
      <c r="F104" s="6">
        <f t="shared" si="11"/>
        <v>74222.181099999987</v>
      </c>
      <c r="G104" s="1"/>
      <c r="H104" s="1">
        <v>42.48</v>
      </c>
      <c r="I104" s="6">
        <f t="shared" si="12"/>
        <v>74661.573599999989</v>
      </c>
      <c r="J104" s="1"/>
      <c r="K104" s="1">
        <v>31.41</v>
      </c>
      <c r="L104" s="6">
        <f t="shared" si="13"/>
        <v>55205.273699999998</v>
      </c>
      <c r="M104" s="1"/>
      <c r="N104" s="1">
        <v>27.32</v>
      </c>
      <c r="O104" s="6">
        <f t="shared" si="14"/>
        <v>48016.812399999995</v>
      </c>
      <c r="P104" s="1"/>
      <c r="Q104" s="1">
        <v>19.38</v>
      </c>
      <c r="R104" s="6">
        <f t="shared" si="15"/>
        <v>34740.587999999996</v>
      </c>
      <c r="S104" s="1"/>
      <c r="T104" s="1">
        <v>33.32</v>
      </c>
      <c r="U104" s="6">
        <f t="shared" si="16"/>
        <v>59729.432000000001</v>
      </c>
      <c r="V104" s="1"/>
      <c r="W104" s="1">
        <v>50.24</v>
      </c>
      <c r="X104" s="4">
        <f t="shared" si="17"/>
        <v>90060.224000000002</v>
      </c>
      <c r="Y104" s="6"/>
      <c r="Z104" s="6">
        <f t="shared" si="18"/>
        <v>246.38</v>
      </c>
      <c r="AA104" s="6">
        <f t="shared" si="18"/>
        <v>436636.08480000001</v>
      </c>
      <c r="AB104" s="6">
        <v>250.40681999999998</v>
      </c>
      <c r="AC104" s="1">
        <v>461389.18000000005</v>
      </c>
      <c r="AD104" s="8">
        <f t="shared" si="19"/>
        <v>-4.0268199999999865</v>
      </c>
      <c r="AE104" s="8">
        <f t="shared" si="20"/>
        <v>-24753.09520000004</v>
      </c>
      <c r="AF104" s="8">
        <f t="shared" si="21"/>
        <v>-25.130045888324915</v>
      </c>
    </row>
    <row r="105" spans="1:32" ht="17.25" customHeight="1">
      <c r="A105" s="4">
        <v>100</v>
      </c>
      <c r="B105" s="1" t="s">
        <v>100</v>
      </c>
      <c r="C105" s="8">
        <v>973.1</v>
      </c>
      <c r="D105" s="1"/>
      <c r="E105" s="1">
        <v>30.17</v>
      </c>
      <c r="F105" s="6">
        <f t="shared" si="11"/>
        <v>53025.886899999998</v>
      </c>
      <c r="G105" s="1"/>
      <c r="H105" s="1">
        <v>30.79</v>
      </c>
      <c r="I105" s="6">
        <f t="shared" si="12"/>
        <v>54115.580299999994</v>
      </c>
      <c r="J105" s="1"/>
      <c r="K105" s="1">
        <v>23.11</v>
      </c>
      <c r="L105" s="6">
        <f t="shared" si="13"/>
        <v>40617.4427</v>
      </c>
      <c r="M105" s="1"/>
      <c r="N105" s="1">
        <v>20.12</v>
      </c>
      <c r="O105" s="6">
        <f t="shared" si="14"/>
        <v>35362.308400000002</v>
      </c>
      <c r="P105" s="1"/>
      <c r="Q105" s="1">
        <v>13.02</v>
      </c>
      <c r="R105" s="6">
        <f t="shared" si="15"/>
        <v>23339.651999999998</v>
      </c>
      <c r="S105" s="1"/>
      <c r="T105" s="1">
        <v>24.21</v>
      </c>
      <c r="U105" s="6">
        <f t="shared" si="16"/>
        <v>43398.845999999998</v>
      </c>
      <c r="V105" s="1"/>
      <c r="W105" s="1">
        <v>35.67</v>
      </c>
      <c r="X105" s="4">
        <f t="shared" si="17"/>
        <v>63942.042000000001</v>
      </c>
      <c r="Y105" s="6"/>
      <c r="Z105" s="6">
        <f t="shared" si="18"/>
        <v>177.08999999999997</v>
      </c>
      <c r="AA105" s="6">
        <f t="shared" si="18"/>
        <v>313801.75829999999</v>
      </c>
      <c r="AB105" s="6">
        <v>190.41964299999998</v>
      </c>
      <c r="AC105" s="1">
        <v>346274.39</v>
      </c>
      <c r="AD105" s="8">
        <f t="shared" si="19"/>
        <v>-13.329643000000004</v>
      </c>
      <c r="AE105" s="8">
        <f t="shared" si="20"/>
        <v>-32472.631700000027</v>
      </c>
      <c r="AF105" s="8">
        <f t="shared" si="21"/>
        <v>-33.370292570136705</v>
      </c>
    </row>
    <row r="106" spans="1:32" ht="17.25" customHeight="1">
      <c r="A106" s="4">
        <v>101</v>
      </c>
      <c r="B106" s="1" t="s">
        <v>101</v>
      </c>
      <c r="C106" s="8">
        <v>1024.8</v>
      </c>
      <c r="D106" s="1"/>
      <c r="E106" s="1">
        <v>37.99</v>
      </c>
      <c r="F106" s="6">
        <f t="shared" si="11"/>
        <v>66770.084300000002</v>
      </c>
      <c r="G106" s="1"/>
      <c r="H106" s="1">
        <v>39.020000000000003</v>
      </c>
      <c r="I106" s="6">
        <f t="shared" si="12"/>
        <v>68580.381399999998</v>
      </c>
      <c r="J106" s="1"/>
      <c r="K106" s="1">
        <v>28.87</v>
      </c>
      <c r="L106" s="6">
        <f t="shared" si="13"/>
        <v>50741.045899999997</v>
      </c>
      <c r="M106" s="1"/>
      <c r="N106" s="1">
        <v>24.93</v>
      </c>
      <c r="O106" s="6">
        <f t="shared" si="14"/>
        <v>43816.220099999999</v>
      </c>
      <c r="P106" s="1"/>
      <c r="Q106" s="1">
        <v>17.39</v>
      </c>
      <c r="R106" s="6">
        <f t="shared" si="15"/>
        <v>31173.313999999998</v>
      </c>
      <c r="S106" s="1"/>
      <c r="T106" s="1">
        <v>29.89</v>
      </c>
      <c r="U106" s="6">
        <f t="shared" si="16"/>
        <v>53580.813999999998</v>
      </c>
      <c r="V106" s="1"/>
      <c r="W106" s="1">
        <v>44.37</v>
      </c>
      <c r="X106" s="4">
        <f t="shared" si="17"/>
        <v>79537.661999999997</v>
      </c>
      <c r="Y106" s="6"/>
      <c r="Z106" s="6">
        <f t="shared" si="18"/>
        <v>222.45999999999998</v>
      </c>
      <c r="AA106" s="6">
        <f t="shared" si="18"/>
        <v>394199.52170000004</v>
      </c>
      <c r="AB106" s="6">
        <v>236.129232</v>
      </c>
      <c r="AC106" s="1">
        <v>412921.65</v>
      </c>
      <c r="AD106" s="8">
        <f t="shared" si="19"/>
        <v>-13.669232000000022</v>
      </c>
      <c r="AE106" s="8">
        <f t="shared" si="20"/>
        <v>-18722.128299999982</v>
      </c>
      <c r="AF106" s="8">
        <f t="shared" si="21"/>
        <v>-18.269055718188898</v>
      </c>
    </row>
    <row r="107" spans="1:32" ht="17.25" customHeight="1">
      <c r="A107" s="4">
        <v>102</v>
      </c>
      <c r="B107" s="5" t="s">
        <v>102</v>
      </c>
      <c r="C107" s="8">
        <v>848.9</v>
      </c>
      <c r="D107" s="1"/>
      <c r="E107" s="1">
        <v>31.12</v>
      </c>
      <c r="F107" s="6">
        <f t="shared" si="11"/>
        <v>54695.578399999999</v>
      </c>
      <c r="G107" s="1"/>
      <c r="H107" s="1">
        <v>31.76</v>
      </c>
      <c r="I107" s="6">
        <f t="shared" si="12"/>
        <v>55820.423199999997</v>
      </c>
      <c r="J107" s="1"/>
      <c r="K107" s="1">
        <v>23.45</v>
      </c>
      <c r="L107" s="6">
        <f t="shared" si="13"/>
        <v>41215.016499999998</v>
      </c>
      <c r="M107" s="1"/>
      <c r="N107" s="1">
        <v>19.97</v>
      </c>
      <c r="O107" s="6">
        <f t="shared" si="14"/>
        <v>35098.672899999998</v>
      </c>
      <c r="P107" s="1"/>
      <c r="Q107" s="1">
        <v>13.84</v>
      </c>
      <c r="R107" s="6">
        <f t="shared" si="15"/>
        <v>24809.583999999999</v>
      </c>
      <c r="S107" s="1"/>
      <c r="T107" s="1">
        <v>24.2</v>
      </c>
      <c r="U107" s="6">
        <f t="shared" si="16"/>
        <v>43380.92</v>
      </c>
      <c r="V107" s="1"/>
      <c r="W107" s="1">
        <v>36.46</v>
      </c>
      <c r="X107" s="4">
        <f t="shared" si="17"/>
        <v>65358.195999999996</v>
      </c>
      <c r="Y107" s="6"/>
      <c r="Z107" s="6">
        <f t="shared" si="18"/>
        <v>180.8</v>
      </c>
      <c r="AA107" s="6">
        <f t="shared" si="18"/>
        <v>320378.391</v>
      </c>
      <c r="AB107" s="6">
        <v>190.49316000000002</v>
      </c>
      <c r="AC107" s="1">
        <v>344825.67000000004</v>
      </c>
      <c r="AD107" s="8">
        <f t="shared" si="19"/>
        <v>-9.693160000000006</v>
      </c>
      <c r="AE107" s="8">
        <f t="shared" si="20"/>
        <v>-24447.279000000039</v>
      </c>
      <c r="AF107" s="8">
        <f t="shared" si="21"/>
        <v>-28.798773707150477</v>
      </c>
    </row>
    <row r="108" spans="1:32" ht="17.25" customHeight="1">
      <c r="A108" s="4">
        <v>103</v>
      </c>
      <c r="B108" s="5" t="s">
        <v>105</v>
      </c>
      <c r="C108" s="8">
        <v>733.2</v>
      </c>
      <c r="D108" s="1"/>
      <c r="E108" s="1">
        <v>26.37</v>
      </c>
      <c r="F108" s="6">
        <f t="shared" si="11"/>
        <v>46347.120900000002</v>
      </c>
      <c r="G108" s="1"/>
      <c r="H108" s="1">
        <v>26.92</v>
      </c>
      <c r="I108" s="6">
        <f t="shared" si="12"/>
        <v>47313.784400000004</v>
      </c>
      <c r="J108" s="1"/>
      <c r="K108" s="1">
        <v>19.399999999999999</v>
      </c>
      <c r="L108" s="6">
        <f t="shared" si="13"/>
        <v>34096.857999999993</v>
      </c>
      <c r="M108" s="1"/>
      <c r="N108" s="1">
        <v>15.63</v>
      </c>
      <c r="O108" s="6">
        <f t="shared" si="14"/>
        <v>27470.819100000001</v>
      </c>
      <c r="P108" s="1"/>
      <c r="Q108" s="1">
        <v>11.78</v>
      </c>
      <c r="R108" s="6">
        <f t="shared" si="15"/>
        <v>21116.827999999998</v>
      </c>
      <c r="S108" s="1"/>
      <c r="T108" s="1">
        <v>19.77</v>
      </c>
      <c r="U108" s="6">
        <f t="shared" si="16"/>
        <v>35439.701999999997</v>
      </c>
      <c r="V108" s="1"/>
      <c r="W108" s="1">
        <v>29.52</v>
      </c>
      <c r="X108" s="4">
        <f t="shared" si="17"/>
        <v>52917.551999999996</v>
      </c>
      <c r="Y108" s="6"/>
      <c r="Z108" s="6">
        <f t="shared" si="18"/>
        <v>149.38999999999999</v>
      </c>
      <c r="AA108" s="6">
        <f t="shared" si="18"/>
        <v>264702.66440000001</v>
      </c>
      <c r="AB108" s="6">
        <v>162.50644800000001</v>
      </c>
      <c r="AC108" s="1">
        <v>292561.49</v>
      </c>
      <c r="AD108" s="8">
        <f t="shared" si="19"/>
        <v>-13.11644800000002</v>
      </c>
      <c r="AE108" s="8">
        <f t="shared" si="20"/>
        <v>-27858.825599999982</v>
      </c>
      <c r="AF108" s="8">
        <f t="shared" si="21"/>
        <v>-37.996216039279844</v>
      </c>
    </row>
    <row r="109" spans="1:32" s="16" customFormat="1" ht="15">
      <c r="A109" s="11"/>
      <c r="B109" s="11" t="s">
        <v>106</v>
      </c>
      <c r="C109" s="12">
        <f>SUM(C6:C108)</f>
        <v>136024.4599999999</v>
      </c>
      <c r="D109" s="11">
        <f>SUM(D65:D108)</f>
        <v>63.65</v>
      </c>
      <c r="E109" s="14">
        <f>SUM(E6:E108)</f>
        <v>3739.3500000000004</v>
      </c>
      <c r="F109" s="12">
        <f>SUM(F6:F108)</f>
        <v>6684038.7100000028</v>
      </c>
      <c r="G109" s="11">
        <f>SUM(G87:G108)</f>
        <v>16.27</v>
      </c>
      <c r="H109" s="11">
        <f>SUM(H6:H108)</f>
        <v>3832.5700000000006</v>
      </c>
      <c r="I109" s="12">
        <f>SUM(I6:I108)</f>
        <v>6764605.7188000008</v>
      </c>
      <c r="J109" s="11">
        <f>SUM(J87:J108)</f>
        <v>16.27</v>
      </c>
      <c r="K109" s="11">
        <f>SUM(K6:K108)</f>
        <v>2877.150000000001</v>
      </c>
      <c r="L109" s="10">
        <f>SUM(L6:L108)</f>
        <v>5085388.1894000005</v>
      </c>
      <c r="M109" s="11">
        <f>SUM(M87:M108)</f>
        <v>16.27</v>
      </c>
      <c r="N109" s="11">
        <f>SUM(N6:N108)</f>
        <v>2397.84</v>
      </c>
      <c r="O109" s="12">
        <f>SUM(O6:O108)</f>
        <v>4242967.3126999978</v>
      </c>
      <c r="P109" s="11">
        <f>SUM(P6:P108)</f>
        <v>0</v>
      </c>
      <c r="Q109" s="12">
        <f>SUM(Q6:Q108)</f>
        <v>1726.53</v>
      </c>
      <c r="R109" s="10">
        <f t="shared" si="15"/>
        <v>3094977.6779999998</v>
      </c>
      <c r="S109" s="11">
        <f>SUM(S6:S108)</f>
        <v>0</v>
      </c>
      <c r="T109" s="15">
        <f>SUM(T6:T108)</f>
        <v>2930.099999999999</v>
      </c>
      <c r="U109" s="10">
        <f>(S109+T109)*1792.6</f>
        <v>5252497.2599999979</v>
      </c>
      <c r="V109" s="11">
        <f>SUM(V6:V108)</f>
        <v>0</v>
      </c>
      <c r="W109" s="11">
        <f>SUM(W6:W108)</f>
        <v>4355.1000000000013</v>
      </c>
      <c r="X109" s="9">
        <f>(V109+W109)*1792.6</f>
        <v>7806952.2600000016</v>
      </c>
      <c r="Y109" s="12">
        <f>D109+G109+J109+M109+P109+S109+V109</f>
        <v>112.46</v>
      </c>
      <c r="Z109" s="10">
        <f t="shared" si="18"/>
        <v>21858.640000000003</v>
      </c>
      <c r="AA109" s="10">
        <f t="shared" ref="AA109:AF109" si="22">SUM(AA6:AA108)</f>
        <v>38931427.128900006</v>
      </c>
      <c r="AB109" s="10">
        <f t="shared" si="22"/>
        <v>23235.236569999997</v>
      </c>
      <c r="AC109" s="10">
        <f t="shared" si="22"/>
        <v>41212084.300000034</v>
      </c>
      <c r="AD109" s="10">
        <f t="shared" si="22"/>
        <v>-1376.5965700000002</v>
      </c>
      <c r="AE109" s="10">
        <f t="shared" si="22"/>
        <v>-2280657.1710999999</v>
      </c>
      <c r="AF109" s="10">
        <f t="shared" si="22"/>
        <v>-1251.0402412016856</v>
      </c>
    </row>
    <row r="110" spans="1:32">
      <c r="R110" s="17"/>
    </row>
    <row r="112" spans="1:32" s="21" customFormat="1">
      <c r="B112" s="21" t="s">
        <v>129</v>
      </c>
      <c r="D112" s="21" t="s">
        <v>130</v>
      </c>
      <c r="G112" s="22"/>
      <c r="H112" s="22"/>
      <c r="K112" s="21" t="s">
        <v>131</v>
      </c>
    </row>
    <row r="113" spans="4:11" s="21" customFormat="1">
      <c r="G113" s="22"/>
      <c r="H113" s="22"/>
    </row>
    <row r="114" spans="4:11" s="21" customFormat="1">
      <c r="D114" s="21" t="s">
        <v>132</v>
      </c>
      <c r="G114" s="22"/>
      <c r="H114" s="22"/>
      <c r="K114" s="21" t="s">
        <v>133</v>
      </c>
    </row>
  </sheetData>
  <mergeCells count="41">
    <mergeCell ref="A1:AB1"/>
    <mergeCell ref="A2:A5"/>
    <mergeCell ref="B2:B5"/>
    <mergeCell ref="C2:C5"/>
    <mergeCell ref="D2:X2"/>
    <mergeCell ref="Y2:Y5"/>
    <mergeCell ref="Z2:Z5"/>
    <mergeCell ref="AA2:AA5"/>
    <mergeCell ref="AB2:AB5"/>
    <mergeCell ref="V3:X3"/>
    <mergeCell ref="J4:J5"/>
    <mergeCell ref="K4:K5"/>
    <mergeCell ref="L4:L5"/>
    <mergeCell ref="M4:M5"/>
    <mergeCell ref="N4:N5"/>
    <mergeCell ref="O4:O5"/>
    <mergeCell ref="AC2:AC5"/>
    <mergeCell ref="AD2:AD5"/>
    <mergeCell ref="AE2:AE5"/>
    <mergeCell ref="AF2:AF5"/>
    <mergeCell ref="D3:F3"/>
    <mergeCell ref="G3:I3"/>
    <mergeCell ref="J3:L3"/>
    <mergeCell ref="M3:O3"/>
    <mergeCell ref="P3:R3"/>
    <mergeCell ref="S3:U3"/>
    <mergeCell ref="D4:D5"/>
    <mergeCell ref="E4:E5"/>
    <mergeCell ref="F4:F5"/>
    <mergeCell ref="G4:G5"/>
    <mergeCell ref="H4:H5"/>
    <mergeCell ref="I4:I5"/>
    <mergeCell ref="V4:V5"/>
    <mergeCell ref="W4:W5"/>
    <mergeCell ref="X4:X5"/>
    <mergeCell ref="P4:P5"/>
    <mergeCell ref="Q4:Q5"/>
    <mergeCell ref="R4:R5"/>
    <mergeCell ref="S4:S5"/>
    <mergeCell ref="T4:T5"/>
    <mergeCell ref="U4:U5"/>
  </mergeCells>
  <pageMargins left="0.19685039370078741" right="0.19685039370078741" top="0.39370078740157483" bottom="0.19685039370078741" header="0" footer="0"/>
  <pageSetup paperSize="9" scale="55" fitToHeight="2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без сирот</vt:lpstr>
      <vt:lpstr>Лист2</vt:lpstr>
      <vt:lpstr>Лист3</vt:lpstr>
      <vt:lpstr>'без сирот'!Область_печати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777</cp:lastModifiedBy>
  <cp:lastPrinted>2022-03-15T02:48:55Z</cp:lastPrinted>
  <dcterms:created xsi:type="dcterms:W3CDTF">2001-12-31T19:25:31Z</dcterms:created>
  <dcterms:modified xsi:type="dcterms:W3CDTF">2022-03-24T09:12:02Z</dcterms:modified>
</cp:coreProperties>
</file>